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3 до 7 лет" sheetId="1" r:id="rId1"/>
    <sheet name="с 1 до 3 лет" sheetId="2" r:id="rId2"/>
  </sheets>
  <definedNames>
    <definedName name="_xlnm.Print_Area" localSheetId="1">'с 1 до 3 лет'!$A$1:$J$557</definedName>
    <definedName name="_xlnm.Print_Area" localSheetId="0">'с 3 до 7 лет'!$A$1:$T$596</definedName>
  </definedNames>
  <calcPr fullCalcOnLoad="1"/>
</workbook>
</file>

<file path=xl/sharedStrings.xml><?xml version="1.0" encoding="utf-8"?>
<sst xmlns="http://schemas.openxmlformats.org/spreadsheetml/2006/main" count="835" uniqueCount="228">
  <si>
    <t>№ рецептуры</t>
  </si>
  <si>
    <t>Прием пищи, наименование блюда</t>
  </si>
  <si>
    <t>Выход блюда,г</t>
  </si>
  <si>
    <t>Пищевые вещества(г)</t>
  </si>
  <si>
    <t>Белки</t>
  </si>
  <si>
    <t>Жиры</t>
  </si>
  <si>
    <t>Углеводы</t>
  </si>
  <si>
    <t>Энергетическая ценность (ккал)</t>
  </si>
  <si>
    <t>Витамин С</t>
  </si>
  <si>
    <t>Неделя: первая</t>
  </si>
  <si>
    <t>Сезон: лето-осень</t>
  </si>
  <si>
    <t>Возрастная категория: с 3 до 7 лет</t>
  </si>
  <si>
    <t>Неделя: вторая</t>
  </si>
  <si>
    <t>Наименование продуктов</t>
  </si>
  <si>
    <t>Норма на 1 ребенка,г,мл (нетто)</t>
  </si>
  <si>
    <t>Дни</t>
  </si>
  <si>
    <t>Всего за 10 дней</t>
  </si>
  <si>
    <t>За 1 день</t>
  </si>
  <si>
    <t>Отклонения</t>
  </si>
  <si>
    <t>Масло сливочное</t>
  </si>
  <si>
    <t>Масло растительное</t>
  </si>
  <si>
    <t>Хлеб</t>
  </si>
  <si>
    <t>Сахар</t>
  </si>
  <si>
    <t>Молоко натуральное</t>
  </si>
  <si>
    <t>Молоко сухое</t>
  </si>
  <si>
    <t>Молоко сгущенное</t>
  </si>
  <si>
    <t>Кефир, йогурт</t>
  </si>
  <si>
    <t>Творог</t>
  </si>
  <si>
    <t>Сметана</t>
  </si>
  <si>
    <t>Крупа, бобовые</t>
  </si>
  <si>
    <t>Макаронные изделия</t>
  </si>
  <si>
    <t>Картофель свежий</t>
  </si>
  <si>
    <t>Картофель сухой</t>
  </si>
  <si>
    <t>Овощи разные</t>
  </si>
  <si>
    <t>Фрукты свежие, консервированные, сок</t>
  </si>
  <si>
    <t>Сухие фрукты</t>
  </si>
  <si>
    <t>Яичный порошок</t>
  </si>
  <si>
    <t>Яйцо свежее</t>
  </si>
  <si>
    <t>Мясо (говядина, свинина, оленина, куры, печень, сердце)</t>
  </si>
  <si>
    <t>Рыба свежая</t>
  </si>
  <si>
    <t>Рыба консервированная</t>
  </si>
  <si>
    <t>Мука</t>
  </si>
  <si>
    <t>Сыр</t>
  </si>
  <si>
    <t>Кондитерские изделия</t>
  </si>
  <si>
    <t>День: понедельник</t>
  </si>
  <si>
    <t>Каша молочная манная</t>
  </si>
  <si>
    <t>с маслом</t>
  </si>
  <si>
    <t>Чай</t>
  </si>
  <si>
    <t>Суп гороховый с гренками на к/б</t>
  </si>
  <si>
    <t>Котлета мясная</t>
  </si>
  <si>
    <t>Салат "Лакомка"</t>
  </si>
  <si>
    <t>Сок фруктовый</t>
  </si>
  <si>
    <t>Печенье</t>
  </si>
  <si>
    <t>Молоко кипяченое</t>
  </si>
  <si>
    <t>Рулет с капустой</t>
  </si>
  <si>
    <t>Итого за первый день</t>
  </si>
  <si>
    <t>Норма</t>
  </si>
  <si>
    <t>День:вторник</t>
  </si>
  <si>
    <t>Каша молочная "Дружба"</t>
  </si>
  <si>
    <t xml:space="preserve">Хлеб </t>
  </si>
  <si>
    <t>Чай с молоком</t>
  </si>
  <si>
    <t>Суп картофельный с клецками на м/б</t>
  </si>
  <si>
    <t>Овощное рагу с мясом</t>
  </si>
  <si>
    <t>Салат из свеклы с чесноком</t>
  </si>
  <si>
    <t>Компот из сухофруктов</t>
  </si>
  <si>
    <t>Биточки рыбные</t>
  </si>
  <si>
    <t>Рис отварной</t>
  </si>
  <si>
    <t>День:среда</t>
  </si>
  <si>
    <t>Каша молочная геркулесовая</t>
  </si>
  <si>
    <t>Суп с рыбными консервами</t>
  </si>
  <si>
    <t>Птица в соусе</t>
  </si>
  <si>
    <t>Каша перловая</t>
  </si>
  <si>
    <t>Салат из свежей капусты</t>
  </si>
  <si>
    <t>Кисель фруктовый</t>
  </si>
  <si>
    <t>Картофельная запеканка с мясом</t>
  </si>
  <si>
    <t>Огурец соленый порционно</t>
  </si>
  <si>
    <t>День:четверг</t>
  </si>
  <si>
    <t>Борщ из свежей капусты со сметаной на к/б</t>
  </si>
  <si>
    <t>Биточки мясные</t>
  </si>
  <si>
    <t>Салат из моркови с зеленым горошком</t>
  </si>
  <si>
    <t>Компот из свежих яблок</t>
  </si>
  <si>
    <t>Каша молочная пшеничная</t>
  </si>
  <si>
    <t>Запеканка творожная с изюмом</t>
  </si>
  <si>
    <t>Соус молочный сладкий</t>
  </si>
  <si>
    <t>День:пятница</t>
  </si>
  <si>
    <t>Каша молочная гречневая</t>
  </si>
  <si>
    <t>чай</t>
  </si>
  <si>
    <t>Рассольник со сметаной на м/б</t>
  </si>
  <si>
    <t>Оладьи из печени</t>
  </si>
  <si>
    <t>Макароны отварные</t>
  </si>
  <si>
    <t>Салат из свеклы с черносливом</t>
  </si>
  <si>
    <t>Кефирный напиток</t>
  </si>
  <si>
    <t>Жаркое по-домашнему</t>
  </si>
  <si>
    <t>Суп картофельный со сметаной на м/б</t>
  </si>
  <si>
    <t>голубцы ленивые</t>
  </si>
  <si>
    <t>Соус сметанный</t>
  </si>
  <si>
    <t>Плов с мясом</t>
  </si>
  <si>
    <t xml:space="preserve">Чай </t>
  </si>
  <si>
    <t>День: вторник</t>
  </si>
  <si>
    <t>Каша молочная пшенная</t>
  </si>
  <si>
    <t>Бефстроганов из отварного мяса</t>
  </si>
  <si>
    <t>Каша пшеничная</t>
  </si>
  <si>
    <t>Суп крестьянский на м/б</t>
  </si>
  <si>
    <t>Котлета мясная, запеченная в молочном соусе</t>
  </si>
  <si>
    <t>Картофельное пюре</t>
  </si>
  <si>
    <t>День: четверг</t>
  </si>
  <si>
    <t>Щи из св.капусты со сметаной на к/б</t>
  </si>
  <si>
    <t>Тефтели мясные</t>
  </si>
  <si>
    <t>Салат из моркови с изюмом</t>
  </si>
  <si>
    <t>Сырники</t>
  </si>
  <si>
    <t>Суп картофельный с фрикадельками</t>
  </si>
  <si>
    <t>Рагу из мяса кур</t>
  </si>
  <si>
    <t>Суп молочный рисовый</t>
  </si>
  <si>
    <t>2-ой завтрак (3%)</t>
  </si>
  <si>
    <t>Полдник (15,3%)</t>
  </si>
  <si>
    <t>Итого за второй день</t>
  </si>
  <si>
    <t>Завтрак (25,8%)</t>
  </si>
  <si>
    <t>2-ой завтрак (4,5%)</t>
  </si>
  <si>
    <t>Обед (35,8%)</t>
  </si>
  <si>
    <t>Полдник (14,2%)</t>
  </si>
  <si>
    <t>Завтрак (21,8%)</t>
  </si>
  <si>
    <t>Обед (37,6%)</t>
  </si>
  <si>
    <t>Ужин (21,9%)</t>
  </si>
  <si>
    <t>Ужин (19,1%)</t>
  </si>
  <si>
    <t>Итого за третий день</t>
  </si>
  <si>
    <t>Завтрак (24%)</t>
  </si>
  <si>
    <t>Полдник (12%)</t>
  </si>
  <si>
    <t>Итого за четвертый день</t>
  </si>
  <si>
    <t>Завтрак (21,1%)</t>
  </si>
  <si>
    <t>Полдник (19,5%)</t>
  </si>
  <si>
    <t>Салат из моркови с растительным маслом</t>
  </si>
  <si>
    <t>Ужин(25%)</t>
  </si>
  <si>
    <t>Итого за пятый день</t>
  </si>
  <si>
    <t>Итого за шестой день</t>
  </si>
  <si>
    <t>Итого за седьмой день</t>
  </si>
  <si>
    <t>Завтрак (23,9%)</t>
  </si>
  <si>
    <t>Обед (39,4%)</t>
  </si>
  <si>
    <t>Полдник (17,4%)</t>
  </si>
  <si>
    <t>2-ой завтрак(3%)</t>
  </si>
  <si>
    <t xml:space="preserve">Салат из св.капусты </t>
  </si>
  <si>
    <t>Обед (38%)</t>
  </si>
  <si>
    <t>Полдник (12,6%)</t>
  </si>
  <si>
    <t>2-ой завтрак(4,5%)</t>
  </si>
  <si>
    <t>Полдник (15,8%)</t>
  </si>
  <si>
    <t>ИТОГО ЗА ВЕСЬ ПЕРИОД</t>
  </si>
  <si>
    <t>Выход блюда г</t>
  </si>
  <si>
    <t>Пищевые вещества (г)</t>
  </si>
  <si>
    <t>Энергетическая ценность, ккал</t>
  </si>
  <si>
    <t>Б</t>
  </si>
  <si>
    <t>Ж</t>
  </si>
  <si>
    <t>У</t>
  </si>
  <si>
    <t>СРЕДНЕЕ ЗНАЧЕНИЕ ВЕСЬ ПЕРИОД</t>
  </si>
  <si>
    <t>НОРМА ПОТРЕБЛЕНИЯ БЕЛКОВ, ЖИРОВ, УГЛЕВОДОВ, ККАЛОРИИ</t>
  </si>
  <si>
    <t>Ужин (21,5%)</t>
  </si>
  <si>
    <t>Ужин (27,9%)</t>
  </si>
  <si>
    <t>Обед (37,8%)</t>
  </si>
  <si>
    <t>Обед (40,3%)</t>
  </si>
  <si>
    <t>Ужин (22,5%)</t>
  </si>
  <si>
    <t>Полдник (13,8%)</t>
  </si>
  <si>
    <t>Суп с вермишелью на м/б</t>
  </si>
  <si>
    <t>Хлеб с маслом</t>
  </si>
  <si>
    <t>40/8</t>
  </si>
  <si>
    <t>Завтрак (26,2%)</t>
  </si>
  <si>
    <t>Обед (33%)</t>
  </si>
  <si>
    <t>Суфле из рыбы</t>
  </si>
  <si>
    <t>Ужин (23,4%)</t>
  </si>
  <si>
    <t>Завтрак (16,84%)</t>
  </si>
  <si>
    <t>Возрастная категория: с 1 до 3 лет</t>
  </si>
  <si>
    <r>
      <t>30</t>
    </r>
    <r>
      <rPr>
        <sz val="10"/>
        <rFont val="Arial Cyr"/>
        <family val="0"/>
      </rPr>
      <t>\</t>
    </r>
    <r>
      <rPr>
        <sz val="10"/>
        <rFont val="Arial"/>
        <family val="0"/>
      </rPr>
      <t>5</t>
    </r>
  </si>
  <si>
    <t>Завтрак (29,4%)</t>
  </si>
  <si>
    <t>2-ой завтрак (4,3%)</t>
  </si>
  <si>
    <t>Обед (35,7%)</t>
  </si>
  <si>
    <t>Полдник (14,7%)</t>
  </si>
  <si>
    <t>Ужин (25,1%)</t>
  </si>
  <si>
    <t>Завтрак (28,19%)</t>
  </si>
  <si>
    <t>2-ой завтрак (4,8%)</t>
  </si>
  <si>
    <t>Обед (35,1%)</t>
  </si>
  <si>
    <t>Ужин (20,64%)</t>
  </si>
  <si>
    <t>Завтрак (26,42%)</t>
  </si>
  <si>
    <t>Завтрак (26%)</t>
  </si>
  <si>
    <t>Завтрак (25%)</t>
  </si>
  <si>
    <t>Обед (36,4%)</t>
  </si>
  <si>
    <t>Полдник (16,4%)</t>
  </si>
  <si>
    <t>Ужин (25%)</t>
  </si>
  <si>
    <t>Завтрак (25,9%)</t>
  </si>
  <si>
    <t>2-ой завтрак (4,9%)</t>
  </si>
  <si>
    <t>Полдник (11,6%)</t>
  </si>
  <si>
    <t>Ужин (31%)</t>
  </si>
  <si>
    <t>Завтрак (22,9%)</t>
  </si>
  <si>
    <t>Обед (40,8%)</t>
  </si>
  <si>
    <t>Полдник (20,1%)</t>
  </si>
  <si>
    <t>Обед (42,2%)</t>
  </si>
  <si>
    <t>Ужин(22,2%)</t>
  </si>
  <si>
    <t>Обед (37,7%)</t>
  </si>
  <si>
    <t>Завтрак (23,7%)</t>
  </si>
  <si>
    <t>2-ой завтрак(4,3%)</t>
  </si>
  <si>
    <t>Ужин (23,5%)</t>
  </si>
  <si>
    <t>Завтрак (28%)</t>
  </si>
  <si>
    <t>2-ой завтрак(4,9%)</t>
  </si>
  <si>
    <t>Обед (41,5%)</t>
  </si>
  <si>
    <t>Ужин (22,1%)</t>
  </si>
  <si>
    <t>Завтрак (17,3%)</t>
  </si>
  <si>
    <t>Обед (35,4%)</t>
  </si>
  <si>
    <t>Полдник (13,4%)</t>
  </si>
  <si>
    <t>Котлета рыбная</t>
  </si>
  <si>
    <t>Ужин (23,1%)</t>
  </si>
  <si>
    <t>Тефтели рыбные с рисом в соусе</t>
  </si>
  <si>
    <t>105\75</t>
  </si>
  <si>
    <t>Обед (38,2%)</t>
  </si>
  <si>
    <t>Капуста тушеная</t>
  </si>
  <si>
    <t>Ужин (24,5%)</t>
  </si>
  <si>
    <t>Гречка рассыпчатая</t>
  </si>
  <si>
    <t>Обед (45%)</t>
  </si>
  <si>
    <t>Ужин (17,11%)</t>
  </si>
  <si>
    <t>Овощное рагу</t>
  </si>
  <si>
    <t>Ужин (17%)</t>
  </si>
  <si>
    <t>Морковное печенье</t>
  </si>
  <si>
    <t>Сдоба</t>
  </si>
  <si>
    <t>Полдник (11,8%)</t>
  </si>
  <si>
    <t>Полдник (15,9%)</t>
  </si>
  <si>
    <t>Фрукты свежие (яблоки)</t>
  </si>
  <si>
    <t>Булочка домашняя</t>
  </si>
  <si>
    <t>Пирожок со сладкой начинкой</t>
  </si>
  <si>
    <t>кукуруза сладкая</t>
  </si>
  <si>
    <t>капуста тушеная с фасолью</t>
  </si>
  <si>
    <t xml:space="preserve">Ватрушка </t>
  </si>
  <si>
    <t>Салат из свеклы с огурцом</t>
  </si>
  <si>
    <t>Салат из морской капусты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</si>
</sst>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000"/>
    <numFmt numFmtId="191" formatCode="0.0000000"/>
    <numFmt numFmtId="192" formatCode="0.000"/>
    <numFmt numFmtId="193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 inden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left" vertical="top" wrapText="1" inden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/>
    </xf>
    <xf numFmtId="193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9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vertical="distributed" wrapText="1"/>
    </xf>
    <xf numFmtId="0" fontId="0" fillId="0" borderId="0" xfId="0" applyBorder="1" applyAlignment="1">
      <alignment vertical="center"/>
    </xf>
    <xf numFmtId="16" fontId="0" fillId="0" borderId="10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left" vertical="top" wrapText="1" indent="1"/>
      <protection/>
    </xf>
    <xf numFmtId="0" fontId="5" fillId="0" borderId="20" xfId="0" applyNumberFormat="1" applyFont="1" applyFill="1" applyBorder="1" applyAlignment="1" applyProtection="1">
      <alignment horizontal="left" vertical="top" wrapText="1" indent="1"/>
      <protection/>
    </xf>
    <xf numFmtId="0" fontId="5" fillId="0" borderId="31" xfId="0" applyNumberFormat="1" applyFont="1" applyFill="1" applyBorder="1" applyAlignment="1" applyProtection="1">
      <alignment horizontal="left" vertical="top"/>
      <protection/>
    </xf>
    <xf numFmtId="0" fontId="5" fillId="0" borderId="38" xfId="0" applyNumberFormat="1" applyFont="1" applyFill="1" applyBorder="1" applyAlignment="1" applyProtection="1">
      <alignment horizontal="left" vertical="top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77"/>
  <sheetViews>
    <sheetView tabSelected="1" zoomScalePageLayoutView="0" workbookViewId="0" topLeftCell="A523">
      <selection activeCell="G515" sqref="G515"/>
    </sheetView>
  </sheetViews>
  <sheetFormatPr defaultColWidth="9.140625" defaultRowHeight="12.75"/>
  <cols>
    <col min="3" max="3" width="10.28125" style="0" customWidth="1"/>
    <col min="4" max="4" width="36.7109375" style="0" customWidth="1"/>
    <col min="9" max="9" width="16.00390625" style="0" customWidth="1"/>
    <col min="13" max="13" width="9.7109375" style="0" customWidth="1"/>
    <col min="14" max="14" width="8.421875" style="0" customWidth="1"/>
    <col min="16" max="16" width="12.57421875" style="0" bestFit="1" customWidth="1"/>
    <col min="27" max="27" width="10.8515625" style="0" customWidth="1"/>
  </cols>
  <sheetData>
    <row r="2" spans="3:4" ht="12.75">
      <c r="C2" s="120" t="s">
        <v>44</v>
      </c>
      <c r="D2" s="120"/>
    </row>
    <row r="3" spans="3:4" ht="12.75">
      <c r="C3" s="120" t="s">
        <v>9</v>
      </c>
      <c r="D3" s="120"/>
    </row>
    <row r="4" spans="3:4" ht="12.75">
      <c r="C4" s="120" t="s">
        <v>10</v>
      </c>
      <c r="D4" s="120"/>
    </row>
    <row r="5" spans="3:4" ht="12" customHeight="1">
      <c r="C5" s="120" t="s">
        <v>11</v>
      </c>
      <c r="D5" s="120"/>
    </row>
    <row r="6" ht="13.5" thickBot="1"/>
    <row r="7" ht="12.75" hidden="1"/>
    <row r="8" ht="12.75" hidden="1"/>
    <row r="9" ht="13.5" hidden="1" thickBot="1"/>
    <row r="10" spans="3:17" ht="20.25" customHeight="1">
      <c r="C10" s="121" t="s">
        <v>0</v>
      </c>
      <c r="D10" s="116" t="s">
        <v>1</v>
      </c>
      <c r="E10" s="116" t="s">
        <v>2</v>
      </c>
      <c r="F10" s="94" t="s">
        <v>3</v>
      </c>
      <c r="G10" s="95"/>
      <c r="H10" s="96"/>
      <c r="I10" s="116" t="s">
        <v>7</v>
      </c>
      <c r="J10" s="114" t="s">
        <v>8</v>
      </c>
      <c r="K10" s="4"/>
      <c r="L10" s="4"/>
      <c r="M10" s="4"/>
      <c r="N10" s="4"/>
      <c r="O10" s="4"/>
      <c r="P10" s="4"/>
      <c r="Q10" s="4"/>
    </row>
    <row r="11" spans="3:17" ht="25.5" customHeight="1">
      <c r="C11" s="122"/>
      <c r="D11" s="117"/>
      <c r="E11" s="117"/>
      <c r="F11" s="3" t="s">
        <v>4</v>
      </c>
      <c r="G11" s="3" t="s">
        <v>5</v>
      </c>
      <c r="H11" s="3" t="s">
        <v>6</v>
      </c>
      <c r="I11" s="117"/>
      <c r="J11" s="115"/>
      <c r="K11" s="4"/>
      <c r="L11" s="4"/>
      <c r="M11" s="4"/>
      <c r="N11" s="4"/>
      <c r="O11" s="4"/>
      <c r="P11" s="4"/>
      <c r="Q11" s="4"/>
    </row>
    <row r="12" spans="3:17" ht="12.75">
      <c r="C12" s="5"/>
      <c r="D12" s="13" t="s">
        <v>162</v>
      </c>
      <c r="E12" s="1"/>
      <c r="F12" s="1"/>
      <c r="G12" s="1"/>
      <c r="H12" s="1"/>
      <c r="I12" s="1"/>
      <c r="J12" s="6"/>
      <c r="K12" s="4"/>
      <c r="L12" s="4"/>
      <c r="M12" s="4"/>
      <c r="N12" s="4"/>
      <c r="O12" s="4"/>
      <c r="P12" s="4"/>
      <c r="Q12" s="4"/>
    </row>
    <row r="13" spans="3:17" ht="12.75">
      <c r="C13" s="5">
        <v>132</v>
      </c>
      <c r="D13" s="1" t="s">
        <v>45</v>
      </c>
      <c r="E13" s="1">
        <v>200</v>
      </c>
      <c r="F13" s="1">
        <v>6.21</v>
      </c>
      <c r="G13" s="1">
        <v>7.47</v>
      </c>
      <c r="H13" s="1">
        <v>25.09</v>
      </c>
      <c r="I13" s="1">
        <v>192</v>
      </c>
      <c r="J13" s="6">
        <v>1.95</v>
      </c>
      <c r="K13" s="4"/>
      <c r="L13" s="4"/>
      <c r="M13" s="4"/>
      <c r="N13" s="4"/>
      <c r="O13" s="4"/>
      <c r="P13" s="4"/>
      <c r="Q13" s="4"/>
    </row>
    <row r="14" spans="3:17" ht="12.75">
      <c r="C14" s="5">
        <v>70</v>
      </c>
      <c r="D14" s="1" t="s">
        <v>160</v>
      </c>
      <c r="E14" s="1" t="s">
        <v>161</v>
      </c>
      <c r="F14" s="1">
        <v>3.08</v>
      </c>
      <c r="G14" s="1">
        <v>6.92</v>
      </c>
      <c r="H14" s="1">
        <v>19.5</v>
      </c>
      <c r="I14" s="1">
        <v>156</v>
      </c>
      <c r="J14" s="6">
        <v>0</v>
      </c>
      <c r="K14" s="4"/>
      <c r="L14" s="4"/>
      <c r="M14" s="4"/>
      <c r="N14" s="4"/>
      <c r="O14" s="4"/>
      <c r="P14" s="4"/>
      <c r="Q14" s="4"/>
    </row>
    <row r="15" spans="3:17" ht="12.75">
      <c r="C15" s="5">
        <v>110</v>
      </c>
      <c r="D15" s="1" t="s">
        <v>42</v>
      </c>
      <c r="E15" s="1">
        <v>20</v>
      </c>
      <c r="F15" s="1">
        <v>4.8</v>
      </c>
      <c r="G15" s="1">
        <v>6.1</v>
      </c>
      <c r="H15" s="1">
        <v>0</v>
      </c>
      <c r="I15" s="1">
        <v>75.8</v>
      </c>
      <c r="J15" s="6">
        <v>0.1</v>
      </c>
      <c r="K15" s="4"/>
      <c r="L15" s="4"/>
      <c r="M15" s="4"/>
      <c r="N15" s="4"/>
      <c r="O15" s="4"/>
      <c r="P15" s="4"/>
      <c r="Q15" s="4"/>
    </row>
    <row r="16" spans="3:17" ht="12.75">
      <c r="C16" s="5">
        <v>41</v>
      </c>
      <c r="D16" s="1" t="s">
        <v>47</v>
      </c>
      <c r="E16" s="1">
        <v>200</v>
      </c>
      <c r="F16" s="1">
        <v>0.12</v>
      </c>
      <c r="G16" s="1">
        <v>3.06</v>
      </c>
      <c r="H16" s="1">
        <v>13</v>
      </c>
      <c r="I16" s="1">
        <v>49.28</v>
      </c>
      <c r="J16" s="6">
        <v>0.6</v>
      </c>
      <c r="K16" s="4"/>
      <c r="L16" s="4"/>
      <c r="M16" s="4"/>
      <c r="N16" s="4"/>
      <c r="O16" s="4"/>
      <c r="P16" s="4"/>
      <c r="Q16" s="4"/>
    </row>
    <row r="17" spans="3:17" ht="12.75">
      <c r="C17" s="5"/>
      <c r="D17" s="1"/>
      <c r="E17" s="16">
        <f aca="true" t="shared" si="0" ref="E17:J17">SUM(E13:E16)</f>
        <v>420</v>
      </c>
      <c r="F17" s="16">
        <f t="shared" si="0"/>
        <v>14.209999999999999</v>
      </c>
      <c r="G17" s="16">
        <f t="shared" si="0"/>
        <v>23.55</v>
      </c>
      <c r="H17" s="16">
        <f t="shared" si="0"/>
        <v>57.59</v>
      </c>
      <c r="I17" s="16">
        <f t="shared" si="0"/>
        <v>473.08000000000004</v>
      </c>
      <c r="J17" s="18">
        <f t="shared" si="0"/>
        <v>2.65</v>
      </c>
      <c r="K17" s="4"/>
      <c r="L17" s="4"/>
      <c r="M17" s="4"/>
      <c r="N17" s="4"/>
      <c r="O17" s="4"/>
      <c r="P17" s="4"/>
      <c r="Q17" s="4"/>
    </row>
    <row r="18" spans="3:17" ht="12.75">
      <c r="C18" s="5"/>
      <c r="D18" s="13" t="s">
        <v>113</v>
      </c>
      <c r="E18" s="1"/>
      <c r="F18" s="1"/>
      <c r="G18" s="1"/>
      <c r="H18" s="1"/>
      <c r="I18" s="1"/>
      <c r="J18" s="6"/>
      <c r="K18" s="4"/>
      <c r="L18" s="4"/>
      <c r="M18" s="4"/>
      <c r="N18" s="4"/>
      <c r="O18" s="4"/>
      <c r="P18" s="4"/>
      <c r="Q18" s="4"/>
    </row>
    <row r="19" spans="3:11" ht="12.75">
      <c r="C19" s="5">
        <v>124</v>
      </c>
      <c r="D19" s="1" t="s">
        <v>220</v>
      </c>
      <c r="E19" s="1">
        <v>150</v>
      </c>
      <c r="F19" s="1">
        <v>0.3</v>
      </c>
      <c r="G19" s="1">
        <v>0</v>
      </c>
      <c r="H19" s="1">
        <v>15.15</v>
      </c>
      <c r="I19" s="1">
        <v>59.54</v>
      </c>
      <c r="J19" s="6">
        <v>9.3</v>
      </c>
      <c r="K19" s="4"/>
    </row>
    <row r="20" spans="3:17" ht="12.75">
      <c r="C20" s="5"/>
      <c r="D20" s="1"/>
      <c r="E20" s="1"/>
      <c r="F20" s="1"/>
      <c r="G20" s="1"/>
      <c r="H20" s="1"/>
      <c r="I20" s="1"/>
      <c r="J20" s="6"/>
      <c r="K20" s="4"/>
      <c r="L20" s="4"/>
      <c r="M20" s="4"/>
      <c r="N20" s="4"/>
      <c r="O20" s="4"/>
      <c r="P20" s="4"/>
      <c r="Q20" s="4"/>
    </row>
    <row r="21" spans="3:17" ht="12.75">
      <c r="C21" s="5"/>
      <c r="D21" s="13" t="s">
        <v>163</v>
      </c>
      <c r="E21" s="1"/>
      <c r="F21" s="1"/>
      <c r="G21" s="1"/>
      <c r="H21" s="1"/>
      <c r="I21" s="1"/>
      <c r="J21" s="6"/>
      <c r="K21" s="4"/>
      <c r="L21" s="4"/>
      <c r="M21" s="4"/>
      <c r="N21" s="4"/>
      <c r="O21" s="4"/>
      <c r="P21" s="4"/>
      <c r="Q21" s="4"/>
    </row>
    <row r="22" spans="3:17" ht="12.75">
      <c r="C22" s="5">
        <v>3</v>
      </c>
      <c r="D22" s="1" t="s">
        <v>48</v>
      </c>
      <c r="E22" s="1">
        <v>200</v>
      </c>
      <c r="F22" s="1">
        <v>6</v>
      </c>
      <c r="G22" s="1">
        <v>0.53</v>
      </c>
      <c r="H22" s="1">
        <v>16.12</v>
      </c>
      <c r="I22" s="1">
        <v>133.6</v>
      </c>
      <c r="J22" s="6">
        <v>4.26</v>
      </c>
      <c r="K22" s="4"/>
      <c r="L22" s="4"/>
      <c r="M22" s="4"/>
      <c r="N22" s="4"/>
      <c r="O22" s="4"/>
      <c r="P22" s="4"/>
      <c r="Q22" s="4"/>
    </row>
    <row r="23" spans="3:17" ht="12.75">
      <c r="C23" s="5">
        <v>199</v>
      </c>
      <c r="D23" s="1" t="s">
        <v>49</v>
      </c>
      <c r="E23" s="1">
        <v>50</v>
      </c>
      <c r="F23" s="1">
        <v>7</v>
      </c>
      <c r="G23" s="1">
        <v>5.73</v>
      </c>
      <c r="H23" s="1">
        <v>5.1</v>
      </c>
      <c r="I23" s="1">
        <v>99.4</v>
      </c>
      <c r="J23" s="6">
        <v>0.6</v>
      </c>
      <c r="K23" s="4"/>
      <c r="L23" s="4"/>
      <c r="M23" s="4"/>
      <c r="N23" s="4"/>
      <c r="O23" s="4"/>
      <c r="P23" s="4"/>
      <c r="Q23" s="4"/>
    </row>
    <row r="24" spans="3:17" ht="12.75">
      <c r="C24" s="5">
        <v>188</v>
      </c>
      <c r="D24" s="1" t="s">
        <v>104</v>
      </c>
      <c r="E24" s="1">
        <v>150</v>
      </c>
      <c r="F24" s="1">
        <v>3.3</v>
      </c>
      <c r="G24" s="1">
        <v>4.7</v>
      </c>
      <c r="H24" s="1">
        <v>8.04</v>
      </c>
      <c r="I24" s="1">
        <v>123.9</v>
      </c>
      <c r="J24" s="6">
        <v>3.2</v>
      </c>
      <c r="K24" s="4"/>
      <c r="L24" s="4"/>
      <c r="M24" s="4"/>
      <c r="N24" s="4"/>
      <c r="O24" s="4"/>
      <c r="P24" s="4"/>
      <c r="Q24" s="4"/>
    </row>
    <row r="25" spans="3:17" ht="12.75">
      <c r="C25" s="17">
        <v>104</v>
      </c>
      <c r="D25" s="1" t="s">
        <v>50</v>
      </c>
      <c r="E25" s="1">
        <v>30</v>
      </c>
      <c r="F25" s="1">
        <v>0.9</v>
      </c>
      <c r="G25" s="1">
        <v>2.1</v>
      </c>
      <c r="H25" s="1">
        <v>2.16</v>
      </c>
      <c r="I25" s="1">
        <v>23.3</v>
      </c>
      <c r="J25" s="6">
        <v>0.9</v>
      </c>
      <c r="K25" s="4"/>
      <c r="L25" s="4"/>
      <c r="M25" s="4"/>
      <c r="N25" s="4"/>
      <c r="O25" s="4"/>
      <c r="P25" s="4"/>
      <c r="Q25" s="4"/>
    </row>
    <row r="26" spans="3:17" ht="12.75">
      <c r="C26" s="5">
        <v>42</v>
      </c>
      <c r="D26" s="1" t="s">
        <v>51</v>
      </c>
      <c r="E26" s="1">
        <v>180</v>
      </c>
      <c r="F26" s="1">
        <v>0.5</v>
      </c>
      <c r="G26" s="1">
        <v>0.36</v>
      </c>
      <c r="H26" s="1">
        <v>29.34</v>
      </c>
      <c r="I26" s="1">
        <v>122.4</v>
      </c>
      <c r="J26" s="6">
        <v>3.6</v>
      </c>
      <c r="K26" s="4"/>
      <c r="L26" s="4"/>
      <c r="M26" s="4"/>
      <c r="N26" s="4"/>
      <c r="O26" s="4"/>
      <c r="P26" s="4"/>
      <c r="Q26" s="4"/>
    </row>
    <row r="27" spans="3:17" ht="12.75">
      <c r="C27" s="5">
        <v>84</v>
      </c>
      <c r="D27" s="1" t="s">
        <v>21</v>
      </c>
      <c r="E27" s="1">
        <v>40</v>
      </c>
      <c r="F27" s="1">
        <v>2.9</v>
      </c>
      <c r="G27" s="1">
        <v>0.4</v>
      </c>
      <c r="H27" s="1">
        <v>18.6</v>
      </c>
      <c r="I27" s="1">
        <v>91.6</v>
      </c>
      <c r="J27" s="6">
        <v>0</v>
      </c>
      <c r="K27" s="4"/>
      <c r="L27" s="4"/>
      <c r="M27" s="4"/>
      <c r="N27" s="4"/>
      <c r="O27" s="4"/>
      <c r="P27" s="4"/>
      <c r="Q27" s="4"/>
    </row>
    <row r="28" spans="3:17" ht="12.75">
      <c r="C28" s="5"/>
      <c r="D28" s="1"/>
      <c r="E28" s="16">
        <f aca="true" t="shared" si="1" ref="E28:J28">SUM(E22:E27)</f>
        <v>650</v>
      </c>
      <c r="F28" s="16">
        <f t="shared" si="1"/>
        <v>20.599999999999998</v>
      </c>
      <c r="G28" s="16">
        <f t="shared" si="1"/>
        <v>13.82</v>
      </c>
      <c r="H28" s="16">
        <f t="shared" si="1"/>
        <v>79.36</v>
      </c>
      <c r="I28" s="16">
        <f t="shared" si="1"/>
        <v>594.2</v>
      </c>
      <c r="J28" s="18">
        <f t="shared" si="1"/>
        <v>12.559999999999999</v>
      </c>
      <c r="K28" s="4"/>
      <c r="L28" s="4"/>
      <c r="M28" s="4"/>
      <c r="N28" s="4"/>
      <c r="O28" s="4"/>
      <c r="P28" s="4"/>
      <c r="Q28" s="4"/>
    </row>
    <row r="29" spans="3:17" ht="12.75">
      <c r="C29" s="5"/>
      <c r="D29" s="13" t="s">
        <v>114</v>
      </c>
      <c r="E29" s="1"/>
      <c r="F29" s="1"/>
      <c r="G29" s="1"/>
      <c r="H29" s="1"/>
      <c r="I29" s="1"/>
      <c r="J29" s="6"/>
      <c r="K29" s="4"/>
      <c r="L29" s="4"/>
      <c r="M29" s="4"/>
      <c r="N29" s="4"/>
      <c r="O29" s="4"/>
      <c r="P29" s="4"/>
      <c r="Q29" s="4"/>
    </row>
    <row r="30" spans="3:17" ht="12.75">
      <c r="C30" s="5">
        <v>68</v>
      </c>
      <c r="D30" s="1" t="s">
        <v>52</v>
      </c>
      <c r="E30" s="1">
        <v>50</v>
      </c>
      <c r="F30" s="1">
        <v>3.8</v>
      </c>
      <c r="G30" s="1">
        <v>4.9</v>
      </c>
      <c r="H30" s="1">
        <v>37.3</v>
      </c>
      <c r="I30" s="1">
        <v>208.5</v>
      </c>
      <c r="J30" s="6">
        <v>0</v>
      </c>
      <c r="K30" s="4"/>
      <c r="L30" s="4"/>
      <c r="M30" s="4"/>
      <c r="N30" s="4"/>
      <c r="O30" s="4"/>
      <c r="P30" s="4"/>
      <c r="Q30" s="4"/>
    </row>
    <row r="31" spans="3:17" ht="12.75">
      <c r="C31" s="5">
        <v>32</v>
      </c>
      <c r="D31" s="1" t="s">
        <v>53</v>
      </c>
      <c r="E31" s="1">
        <v>200</v>
      </c>
      <c r="F31" s="1">
        <v>5.8</v>
      </c>
      <c r="G31" s="1">
        <v>5</v>
      </c>
      <c r="H31" s="1">
        <v>9.6</v>
      </c>
      <c r="I31" s="1">
        <v>108</v>
      </c>
      <c r="J31" s="6">
        <v>2.6</v>
      </c>
      <c r="K31" s="4"/>
      <c r="L31" s="4"/>
      <c r="M31" s="4"/>
      <c r="N31" s="4"/>
      <c r="O31" s="4"/>
      <c r="P31" s="4"/>
      <c r="Q31" s="4"/>
    </row>
    <row r="32" spans="3:17" ht="12.75">
      <c r="C32" s="5"/>
      <c r="D32" s="1"/>
      <c r="E32" s="16">
        <f aca="true" t="shared" si="2" ref="E32:J32">SUM(E30:E31)</f>
        <v>250</v>
      </c>
      <c r="F32" s="16">
        <f t="shared" si="2"/>
        <v>9.6</v>
      </c>
      <c r="G32" s="16">
        <f t="shared" si="2"/>
        <v>9.9</v>
      </c>
      <c r="H32" s="16">
        <f t="shared" si="2"/>
        <v>46.9</v>
      </c>
      <c r="I32" s="16">
        <f t="shared" si="2"/>
        <v>316.5</v>
      </c>
      <c r="J32" s="18">
        <f t="shared" si="2"/>
        <v>2.6</v>
      </c>
      <c r="K32" s="4"/>
      <c r="L32" s="4"/>
      <c r="M32" s="4"/>
      <c r="N32" s="4"/>
      <c r="O32" s="4"/>
      <c r="P32" s="4"/>
      <c r="Q32" s="4"/>
    </row>
    <row r="33" spans="3:17" ht="12.75">
      <c r="C33" s="5"/>
      <c r="D33" s="13" t="s">
        <v>153</v>
      </c>
      <c r="E33" s="1"/>
      <c r="F33" s="1"/>
      <c r="G33" s="1"/>
      <c r="H33" s="1"/>
      <c r="I33" s="1"/>
      <c r="J33" s="6"/>
      <c r="K33" s="4"/>
      <c r="L33" s="4"/>
      <c r="M33" s="4"/>
      <c r="N33" s="4"/>
      <c r="O33" s="4"/>
      <c r="P33" s="4"/>
      <c r="Q33" s="4"/>
    </row>
    <row r="34" spans="3:17" ht="12.75">
      <c r="C34" s="5">
        <v>264</v>
      </c>
      <c r="D34" s="1" t="s">
        <v>54</v>
      </c>
      <c r="E34" s="1">
        <v>130</v>
      </c>
      <c r="F34" s="1">
        <v>21.1</v>
      </c>
      <c r="G34" s="1">
        <v>21.7</v>
      </c>
      <c r="H34" s="1">
        <v>5.1</v>
      </c>
      <c r="I34" s="1">
        <v>268.6</v>
      </c>
      <c r="J34" s="6">
        <v>0.02</v>
      </c>
      <c r="K34" s="4"/>
      <c r="L34" s="4"/>
      <c r="M34" s="4"/>
      <c r="N34" s="4"/>
      <c r="O34" s="4"/>
      <c r="P34" s="4"/>
      <c r="Q34" s="4"/>
    </row>
    <row r="35" spans="3:17" ht="12.75">
      <c r="C35" s="5">
        <v>41</v>
      </c>
      <c r="D35" s="1" t="s">
        <v>47</v>
      </c>
      <c r="E35" s="1">
        <v>200</v>
      </c>
      <c r="F35" s="1">
        <v>0.12</v>
      </c>
      <c r="G35" s="1">
        <v>3.06</v>
      </c>
      <c r="H35" s="1">
        <v>13</v>
      </c>
      <c r="I35" s="1">
        <v>49.28</v>
      </c>
      <c r="J35" s="6">
        <v>0.6</v>
      </c>
      <c r="K35" s="4"/>
      <c r="L35" s="4"/>
      <c r="M35" s="4"/>
      <c r="N35" s="4"/>
      <c r="O35" s="4"/>
      <c r="P35" s="4"/>
      <c r="Q35" s="4"/>
    </row>
    <row r="36" spans="3:17" s="51" customFormat="1" ht="12.75">
      <c r="C36" s="17">
        <v>84</v>
      </c>
      <c r="D36" s="20" t="s">
        <v>21</v>
      </c>
      <c r="E36" s="20">
        <v>20</v>
      </c>
      <c r="F36" s="20">
        <v>1.4</v>
      </c>
      <c r="G36" s="20">
        <v>0.2</v>
      </c>
      <c r="H36" s="20">
        <v>9.3</v>
      </c>
      <c r="I36" s="20">
        <v>45.8</v>
      </c>
      <c r="J36" s="21">
        <v>0</v>
      </c>
      <c r="K36" s="60"/>
      <c r="L36" s="60"/>
      <c r="M36" s="60"/>
      <c r="N36" s="60"/>
      <c r="O36" s="60"/>
      <c r="P36" s="60"/>
      <c r="Q36" s="60"/>
    </row>
    <row r="37" spans="3:17" ht="12.75">
      <c r="C37" s="5"/>
      <c r="D37" s="1"/>
      <c r="E37" s="16">
        <f aca="true" t="shared" si="3" ref="E37:J37">SUM(E34:E36)</f>
        <v>350</v>
      </c>
      <c r="F37" s="16">
        <f t="shared" si="3"/>
        <v>22.62</v>
      </c>
      <c r="G37" s="16">
        <f t="shared" si="3"/>
        <v>24.959999999999997</v>
      </c>
      <c r="H37" s="16">
        <f t="shared" si="3"/>
        <v>27.400000000000002</v>
      </c>
      <c r="I37" s="16">
        <f t="shared" si="3"/>
        <v>363.68</v>
      </c>
      <c r="J37" s="18">
        <f t="shared" si="3"/>
        <v>0.62</v>
      </c>
      <c r="K37" s="4"/>
      <c r="L37" s="4"/>
      <c r="M37" s="4"/>
      <c r="N37" s="4"/>
      <c r="O37" s="4"/>
      <c r="P37" s="4"/>
      <c r="Q37" s="4"/>
    </row>
    <row r="38" spans="3:17" ht="12.75">
      <c r="C38" s="5"/>
      <c r="D38" s="1"/>
      <c r="E38" s="1"/>
      <c r="F38" s="1"/>
      <c r="G38" s="1"/>
      <c r="H38" s="1"/>
      <c r="I38" s="1"/>
      <c r="J38" s="6"/>
      <c r="K38" s="4"/>
      <c r="L38" s="4"/>
      <c r="M38" s="4"/>
      <c r="N38" s="4"/>
      <c r="O38" s="4"/>
      <c r="P38" s="4"/>
      <c r="Q38" s="4"/>
    </row>
    <row r="39" spans="3:17" ht="12.75">
      <c r="C39" s="5"/>
      <c r="D39" s="1" t="s">
        <v>55</v>
      </c>
      <c r="E39" s="1">
        <f aca="true" t="shared" si="4" ref="E39:J39">SUM(E17+E19+E28+E32+E37)</f>
        <v>1820</v>
      </c>
      <c r="F39" s="1">
        <f t="shared" si="4"/>
        <v>67.33</v>
      </c>
      <c r="G39" s="1">
        <f t="shared" si="4"/>
        <v>72.23</v>
      </c>
      <c r="H39" s="1">
        <f t="shared" si="4"/>
        <v>226.40000000000003</v>
      </c>
      <c r="I39" s="1">
        <f t="shared" si="4"/>
        <v>1807.0000000000002</v>
      </c>
      <c r="J39" s="6">
        <f t="shared" si="4"/>
        <v>27.73</v>
      </c>
      <c r="K39" s="4"/>
      <c r="L39" s="4"/>
      <c r="M39" s="4"/>
      <c r="N39" s="4"/>
      <c r="O39" s="4"/>
      <c r="P39" s="4"/>
      <c r="Q39" s="4"/>
    </row>
    <row r="40" spans="3:17" ht="12.75">
      <c r="C40" s="5"/>
      <c r="D40" s="1" t="s">
        <v>56</v>
      </c>
      <c r="E40" s="1"/>
      <c r="F40" s="16">
        <v>54</v>
      </c>
      <c r="G40" s="16">
        <v>60</v>
      </c>
      <c r="H40" s="16">
        <v>261</v>
      </c>
      <c r="I40" s="16">
        <v>1800</v>
      </c>
      <c r="J40" s="18">
        <v>50</v>
      </c>
      <c r="K40" s="4"/>
      <c r="L40" s="4"/>
      <c r="M40" s="4"/>
      <c r="N40" s="4"/>
      <c r="O40" s="4"/>
      <c r="P40" s="4"/>
      <c r="Q40" s="4"/>
    </row>
    <row r="41" spans="3:17" ht="12.75">
      <c r="C41" s="5"/>
      <c r="D41" s="1" t="s">
        <v>18</v>
      </c>
      <c r="E41" s="1"/>
      <c r="F41" s="1">
        <f>F39-F40</f>
        <v>13.329999999999998</v>
      </c>
      <c r="G41" s="1">
        <f>G39-G40</f>
        <v>12.230000000000004</v>
      </c>
      <c r="H41" s="1">
        <f>H39-H40</f>
        <v>-34.599999999999966</v>
      </c>
      <c r="I41" s="1">
        <f>I39-I40</f>
        <v>7.000000000000227</v>
      </c>
      <c r="J41" s="6">
        <f>J39-J40</f>
        <v>-22.27</v>
      </c>
      <c r="K41" s="4"/>
      <c r="L41" s="4"/>
      <c r="M41" s="4"/>
      <c r="N41" s="4"/>
      <c r="O41" s="4"/>
      <c r="P41" s="4"/>
      <c r="Q41" s="4"/>
    </row>
    <row r="42" spans="3:17" ht="12.75">
      <c r="C42" s="5"/>
      <c r="D42" s="1"/>
      <c r="E42" s="1"/>
      <c r="F42" s="1"/>
      <c r="G42" s="1"/>
      <c r="H42" s="1"/>
      <c r="I42" s="1"/>
      <c r="J42" s="6"/>
      <c r="K42" s="4"/>
      <c r="L42" s="4"/>
      <c r="M42" s="4"/>
      <c r="N42" s="4"/>
      <c r="O42" s="4"/>
      <c r="P42" s="4"/>
      <c r="Q42" s="4"/>
    </row>
    <row r="43" spans="3:17" ht="12.75">
      <c r="C43" s="5"/>
      <c r="D43" s="1"/>
      <c r="E43" s="1"/>
      <c r="F43" s="1"/>
      <c r="G43" s="1"/>
      <c r="H43" s="1"/>
      <c r="I43" s="1"/>
      <c r="J43" s="6"/>
      <c r="K43" s="4"/>
      <c r="L43" s="4"/>
      <c r="M43" s="4"/>
      <c r="N43" s="4"/>
      <c r="O43" s="4"/>
      <c r="P43" s="4"/>
      <c r="Q43" s="4"/>
    </row>
    <row r="44" spans="3:17" ht="12.75">
      <c r="C44" s="5"/>
      <c r="D44" s="1"/>
      <c r="E44" s="1"/>
      <c r="F44" s="1"/>
      <c r="G44" s="1"/>
      <c r="H44" s="1"/>
      <c r="I44" s="1"/>
      <c r="J44" s="6"/>
      <c r="K44" s="4"/>
      <c r="L44" s="4"/>
      <c r="M44" s="4"/>
      <c r="N44" s="4"/>
      <c r="O44" s="4"/>
      <c r="P44" s="4"/>
      <c r="Q44" s="4"/>
    </row>
    <row r="45" spans="3:17" ht="12.75">
      <c r="C45" s="5"/>
      <c r="D45" s="1"/>
      <c r="E45" s="1"/>
      <c r="F45" s="1"/>
      <c r="G45" s="1"/>
      <c r="H45" s="1"/>
      <c r="I45" s="1"/>
      <c r="J45" s="6"/>
      <c r="K45" s="4"/>
      <c r="L45" s="4"/>
      <c r="M45" s="4"/>
      <c r="N45" s="4"/>
      <c r="O45" s="4"/>
      <c r="P45" s="4"/>
      <c r="Q45" s="4"/>
    </row>
    <row r="46" spans="3:17" ht="12.75">
      <c r="C46" s="5"/>
      <c r="D46" s="1"/>
      <c r="E46" s="1"/>
      <c r="F46" s="1"/>
      <c r="G46" s="1"/>
      <c r="H46" s="1"/>
      <c r="I46" s="1"/>
      <c r="J46" s="6"/>
      <c r="K46" s="4"/>
      <c r="L46" s="4"/>
      <c r="M46" s="4"/>
      <c r="N46" s="4"/>
      <c r="O46" s="4"/>
      <c r="P46" s="4"/>
      <c r="Q46" s="4"/>
    </row>
    <row r="47" spans="3:17" ht="12.75">
      <c r="C47" s="5"/>
      <c r="D47" s="1"/>
      <c r="E47" s="1"/>
      <c r="F47" s="1"/>
      <c r="G47" s="1"/>
      <c r="H47" s="1"/>
      <c r="I47" s="1"/>
      <c r="J47" s="6"/>
      <c r="K47" s="4"/>
      <c r="L47" s="4"/>
      <c r="M47" s="4"/>
      <c r="N47" s="4"/>
      <c r="O47" s="4"/>
      <c r="P47" s="4"/>
      <c r="Q47" s="4"/>
    </row>
    <row r="48" spans="3:17" ht="12.75">
      <c r="C48" s="5"/>
      <c r="D48" s="1"/>
      <c r="E48" s="1"/>
      <c r="F48" s="1"/>
      <c r="G48" s="1"/>
      <c r="H48" s="1"/>
      <c r="I48" s="1"/>
      <c r="J48" s="6"/>
      <c r="K48" s="4"/>
      <c r="L48" s="4"/>
      <c r="M48" s="4"/>
      <c r="N48" s="4"/>
      <c r="O48" s="4"/>
      <c r="P48" s="4"/>
      <c r="Q48" s="4"/>
    </row>
    <row r="49" spans="3:17" ht="12.75">
      <c r="C49" s="5"/>
      <c r="D49" s="1"/>
      <c r="E49" s="1"/>
      <c r="F49" s="1"/>
      <c r="G49" s="1"/>
      <c r="H49" s="1"/>
      <c r="I49" s="1"/>
      <c r="J49" s="6"/>
      <c r="K49" s="4"/>
      <c r="L49" s="4"/>
      <c r="M49" s="4"/>
      <c r="N49" s="4"/>
      <c r="O49" s="4"/>
      <c r="P49" s="4"/>
      <c r="Q49" s="4"/>
    </row>
    <row r="50" spans="3:17" ht="13.5" thickBot="1">
      <c r="C50" s="7"/>
      <c r="D50" s="8"/>
      <c r="E50" s="8"/>
      <c r="F50" s="8"/>
      <c r="G50" s="8"/>
      <c r="H50" s="8"/>
      <c r="I50" s="8"/>
      <c r="J50" s="9"/>
      <c r="K50" s="4"/>
      <c r="L50" s="4"/>
      <c r="M50" s="4"/>
      <c r="N50" s="4"/>
      <c r="O50" s="4"/>
      <c r="P50" s="4"/>
      <c r="Q50" s="4"/>
    </row>
    <row r="55" spans="3:4" ht="12.75">
      <c r="C55" s="120" t="s">
        <v>57</v>
      </c>
      <c r="D55" s="120"/>
    </row>
    <row r="56" spans="3:4" ht="12.75">
      <c r="C56" s="120" t="s">
        <v>9</v>
      </c>
      <c r="D56" s="120"/>
    </row>
    <row r="57" spans="3:4" ht="12.75">
      <c r="C57" s="120" t="s">
        <v>10</v>
      </c>
      <c r="D57" s="120"/>
    </row>
    <row r="58" spans="3:4" ht="12.75">
      <c r="C58" s="120" t="s">
        <v>11</v>
      </c>
      <c r="D58" s="120"/>
    </row>
    <row r="62" ht="13.5" thickBot="1"/>
    <row r="63" spans="3:11" ht="12.75">
      <c r="C63" s="121" t="s">
        <v>0</v>
      </c>
      <c r="D63" s="116" t="s">
        <v>1</v>
      </c>
      <c r="E63" s="116" t="s">
        <v>2</v>
      </c>
      <c r="F63" s="94" t="s">
        <v>3</v>
      </c>
      <c r="G63" s="95"/>
      <c r="H63" s="96"/>
      <c r="I63" s="116" t="s">
        <v>7</v>
      </c>
      <c r="J63" s="114" t="s">
        <v>8</v>
      </c>
      <c r="K63" s="4"/>
    </row>
    <row r="64" spans="3:11" ht="26.25">
      <c r="C64" s="122"/>
      <c r="D64" s="117"/>
      <c r="E64" s="117"/>
      <c r="F64" s="3" t="s">
        <v>4</v>
      </c>
      <c r="G64" s="3" t="s">
        <v>5</v>
      </c>
      <c r="H64" s="3" t="s">
        <v>6</v>
      </c>
      <c r="I64" s="117"/>
      <c r="J64" s="115"/>
      <c r="K64" s="4"/>
    </row>
    <row r="65" spans="3:11" ht="12.75">
      <c r="C65" s="5"/>
      <c r="D65" s="13" t="s">
        <v>116</v>
      </c>
      <c r="E65" s="1"/>
      <c r="F65" s="1"/>
      <c r="G65" s="1"/>
      <c r="H65" s="1"/>
      <c r="I65" s="1"/>
      <c r="J65" s="6"/>
      <c r="K65" s="4"/>
    </row>
    <row r="66" spans="3:11" ht="12.75">
      <c r="C66" s="17">
        <v>163</v>
      </c>
      <c r="D66" s="1" t="s">
        <v>58</v>
      </c>
      <c r="E66" s="1">
        <v>200</v>
      </c>
      <c r="F66" s="1">
        <v>6.32</v>
      </c>
      <c r="G66" s="1">
        <v>10.18</v>
      </c>
      <c r="H66" s="1">
        <v>26.34</v>
      </c>
      <c r="I66" s="1">
        <v>223.16</v>
      </c>
      <c r="J66" s="6">
        <v>0.9</v>
      </c>
      <c r="K66" s="4"/>
    </row>
    <row r="67" spans="3:11" ht="12.75">
      <c r="C67" s="5">
        <v>70</v>
      </c>
      <c r="D67" s="1" t="s">
        <v>59</v>
      </c>
      <c r="E67" s="1">
        <v>40</v>
      </c>
      <c r="F67" s="1">
        <v>3.08</v>
      </c>
      <c r="G67" s="1">
        <v>6.92</v>
      </c>
      <c r="H67" s="1">
        <v>19.5</v>
      </c>
      <c r="I67" s="1">
        <v>156</v>
      </c>
      <c r="J67" s="6">
        <v>0</v>
      </c>
      <c r="K67" s="4"/>
    </row>
    <row r="68" spans="3:11" ht="12.75">
      <c r="C68" s="5"/>
      <c r="D68" s="1" t="s">
        <v>46</v>
      </c>
      <c r="E68" s="1">
        <v>8</v>
      </c>
      <c r="F68" s="1"/>
      <c r="G68" s="1"/>
      <c r="H68" s="1"/>
      <c r="I68" s="1"/>
      <c r="J68" s="6"/>
      <c r="K68" s="4"/>
    </row>
    <row r="69" spans="3:11" ht="12.75">
      <c r="C69" s="5">
        <v>31</v>
      </c>
      <c r="D69" s="1" t="s">
        <v>60</v>
      </c>
      <c r="E69" s="1">
        <v>200</v>
      </c>
      <c r="F69" s="1">
        <v>2.24</v>
      </c>
      <c r="G69" s="1">
        <v>0.36</v>
      </c>
      <c r="H69" s="1">
        <v>18.89</v>
      </c>
      <c r="I69" s="1">
        <v>84.53</v>
      </c>
      <c r="J69" s="6">
        <v>0.9</v>
      </c>
      <c r="K69" s="4"/>
    </row>
    <row r="70" spans="3:11" ht="12.75">
      <c r="C70" s="5"/>
      <c r="D70" s="1"/>
      <c r="E70" s="16">
        <f aca="true" t="shared" si="5" ref="E70:J70">SUM(E66:E69)</f>
        <v>448</v>
      </c>
      <c r="F70" s="16">
        <f t="shared" si="5"/>
        <v>11.64</v>
      </c>
      <c r="G70" s="16">
        <f t="shared" si="5"/>
        <v>17.46</v>
      </c>
      <c r="H70" s="16">
        <f t="shared" si="5"/>
        <v>64.73</v>
      </c>
      <c r="I70" s="16">
        <f t="shared" si="5"/>
        <v>463.68999999999994</v>
      </c>
      <c r="J70" s="18">
        <f t="shared" si="5"/>
        <v>1.8</v>
      </c>
      <c r="K70" s="4"/>
    </row>
    <row r="71" spans="3:11" ht="12.75">
      <c r="C71" s="5"/>
      <c r="D71" s="13" t="s">
        <v>117</v>
      </c>
      <c r="E71" s="1"/>
      <c r="F71" s="1"/>
      <c r="G71" s="1"/>
      <c r="H71" s="1"/>
      <c r="I71" s="1"/>
      <c r="J71" s="6"/>
      <c r="K71" s="4"/>
    </row>
    <row r="72" spans="3:11" ht="12.75">
      <c r="C72" s="5">
        <v>40</v>
      </c>
      <c r="D72" s="1" t="s">
        <v>51</v>
      </c>
      <c r="E72" s="1">
        <v>120</v>
      </c>
      <c r="F72" s="1">
        <v>0.36</v>
      </c>
      <c r="G72" s="1">
        <v>0.24</v>
      </c>
      <c r="H72" s="1">
        <v>19.56</v>
      </c>
      <c r="I72" s="1">
        <v>81.6</v>
      </c>
      <c r="J72" s="6">
        <v>2.4</v>
      </c>
      <c r="K72" s="4"/>
    </row>
    <row r="73" spans="3:11" ht="12.75">
      <c r="C73" s="5"/>
      <c r="D73" s="1"/>
      <c r="E73" s="1"/>
      <c r="F73" s="1"/>
      <c r="G73" s="1"/>
      <c r="H73" s="1"/>
      <c r="I73" s="1"/>
      <c r="J73" s="6"/>
      <c r="K73" s="4"/>
    </row>
    <row r="74" spans="3:11" ht="12.75">
      <c r="C74" s="5"/>
      <c r="D74" s="13" t="s">
        <v>118</v>
      </c>
      <c r="E74" s="1"/>
      <c r="F74" s="1"/>
      <c r="G74" s="1"/>
      <c r="H74" s="1"/>
      <c r="I74" s="1"/>
      <c r="J74" s="6"/>
      <c r="K74" s="4"/>
    </row>
    <row r="75" spans="3:11" ht="12.75">
      <c r="C75" s="17">
        <v>15</v>
      </c>
      <c r="D75" s="1" t="s">
        <v>61</v>
      </c>
      <c r="E75" s="1">
        <v>200</v>
      </c>
      <c r="F75" s="1">
        <v>7.9</v>
      </c>
      <c r="G75" s="1">
        <v>7.6</v>
      </c>
      <c r="H75" s="1">
        <v>23</v>
      </c>
      <c r="I75" s="1">
        <v>154.9</v>
      </c>
      <c r="J75" s="6">
        <v>5.3</v>
      </c>
      <c r="K75" s="4"/>
    </row>
    <row r="76" spans="3:11" ht="12.75">
      <c r="C76" s="5">
        <v>194</v>
      </c>
      <c r="D76" s="1" t="s">
        <v>62</v>
      </c>
      <c r="E76" s="1">
        <v>150</v>
      </c>
      <c r="F76" s="1">
        <v>15.83</v>
      </c>
      <c r="G76" s="1">
        <v>17.93</v>
      </c>
      <c r="H76" s="1">
        <v>14.85</v>
      </c>
      <c r="I76" s="1">
        <v>190.13</v>
      </c>
      <c r="J76" s="6">
        <v>8.4</v>
      </c>
      <c r="K76" s="4"/>
    </row>
    <row r="77" spans="3:11" ht="12.75">
      <c r="C77" s="17">
        <v>112</v>
      </c>
      <c r="D77" s="1" t="s">
        <v>63</v>
      </c>
      <c r="E77" s="1">
        <v>50</v>
      </c>
      <c r="F77" s="1">
        <v>0.69</v>
      </c>
      <c r="G77" s="1">
        <v>3.78</v>
      </c>
      <c r="H77" s="1">
        <v>3.79</v>
      </c>
      <c r="I77" s="1">
        <v>54.2</v>
      </c>
      <c r="J77" s="6">
        <v>3.75</v>
      </c>
      <c r="K77" s="4"/>
    </row>
    <row r="78" spans="3:11" ht="12.75">
      <c r="C78" s="5">
        <v>37</v>
      </c>
      <c r="D78" s="1" t="s">
        <v>64</v>
      </c>
      <c r="E78" s="1">
        <v>200</v>
      </c>
      <c r="F78" s="1">
        <v>1.04</v>
      </c>
      <c r="G78" s="1">
        <v>0</v>
      </c>
      <c r="H78" s="1">
        <v>26.96</v>
      </c>
      <c r="I78" s="1">
        <v>107.44</v>
      </c>
      <c r="J78" s="6">
        <v>0.8</v>
      </c>
      <c r="K78" s="4"/>
    </row>
    <row r="79" spans="3:11" ht="12.75">
      <c r="C79" s="5">
        <v>84</v>
      </c>
      <c r="D79" s="1" t="s">
        <v>21</v>
      </c>
      <c r="E79" s="1">
        <v>60</v>
      </c>
      <c r="F79" s="1">
        <v>4.26</v>
      </c>
      <c r="G79" s="1">
        <v>0.66</v>
      </c>
      <c r="H79" s="1">
        <v>27.84</v>
      </c>
      <c r="I79" s="1">
        <v>137.4</v>
      </c>
      <c r="J79" s="6">
        <v>0</v>
      </c>
      <c r="K79" s="4"/>
    </row>
    <row r="80" spans="3:11" ht="12.75">
      <c r="C80" s="5"/>
      <c r="D80" s="1"/>
      <c r="E80" s="16">
        <f aca="true" t="shared" si="6" ref="E80:J80">SUM(E75:E79)</f>
        <v>660</v>
      </c>
      <c r="F80" s="16">
        <f t="shared" si="6"/>
        <v>29.72</v>
      </c>
      <c r="G80" s="16">
        <f t="shared" si="6"/>
        <v>29.970000000000002</v>
      </c>
      <c r="H80" s="16">
        <f t="shared" si="6"/>
        <v>96.44</v>
      </c>
      <c r="I80" s="16">
        <f t="shared" si="6"/>
        <v>644.0699999999999</v>
      </c>
      <c r="J80" s="18">
        <f t="shared" si="6"/>
        <v>18.25</v>
      </c>
      <c r="K80" s="4"/>
    </row>
    <row r="81" spans="3:11" ht="12.75">
      <c r="C81" s="5"/>
      <c r="D81" s="13" t="s">
        <v>119</v>
      </c>
      <c r="E81" s="1"/>
      <c r="F81" s="1"/>
      <c r="G81" s="1"/>
      <c r="H81" s="1"/>
      <c r="I81" s="1"/>
      <c r="J81" s="6"/>
      <c r="K81" s="4"/>
    </row>
    <row r="82" spans="3:11" ht="12.75">
      <c r="C82" s="17">
        <v>79</v>
      </c>
      <c r="D82" s="1" t="s">
        <v>225</v>
      </c>
      <c r="E82" s="1">
        <v>70</v>
      </c>
      <c r="F82" s="1">
        <v>7.33</v>
      </c>
      <c r="G82" s="1">
        <v>7.63</v>
      </c>
      <c r="H82" s="1">
        <v>23.17</v>
      </c>
      <c r="I82" s="1">
        <v>206.5</v>
      </c>
      <c r="J82" s="6">
        <v>0.035</v>
      </c>
      <c r="K82" s="4"/>
    </row>
    <row r="83" spans="3:11" ht="12.75">
      <c r="C83" s="5">
        <v>41</v>
      </c>
      <c r="D83" s="1" t="s">
        <v>47</v>
      </c>
      <c r="E83" s="1">
        <v>200</v>
      </c>
      <c r="F83" s="1">
        <v>0.12</v>
      </c>
      <c r="G83" s="1">
        <v>3.06</v>
      </c>
      <c r="H83" s="1">
        <v>13</v>
      </c>
      <c r="I83" s="1">
        <v>49.28</v>
      </c>
      <c r="J83" s="6">
        <v>0.6</v>
      </c>
      <c r="K83" s="4"/>
    </row>
    <row r="84" spans="3:11" ht="12.75">
      <c r="C84" s="5"/>
      <c r="D84" s="1"/>
      <c r="E84" s="16">
        <f aca="true" t="shared" si="7" ref="E84:J84">SUM(E82:E83)</f>
        <v>270</v>
      </c>
      <c r="F84" s="16">
        <f t="shared" si="7"/>
        <v>7.45</v>
      </c>
      <c r="G84" s="16">
        <f t="shared" si="7"/>
        <v>10.69</v>
      </c>
      <c r="H84" s="16">
        <f t="shared" si="7"/>
        <v>36.17</v>
      </c>
      <c r="I84" s="16">
        <f t="shared" si="7"/>
        <v>255.78</v>
      </c>
      <c r="J84" s="18">
        <f t="shared" si="7"/>
        <v>0.635</v>
      </c>
      <c r="K84" s="4"/>
    </row>
    <row r="85" spans="3:11" ht="12.75">
      <c r="C85" s="5"/>
      <c r="D85" s="13" t="s">
        <v>122</v>
      </c>
      <c r="E85" s="1"/>
      <c r="F85" s="1"/>
      <c r="G85" s="1"/>
      <c r="H85" s="1"/>
      <c r="I85" s="1"/>
      <c r="J85" s="6"/>
      <c r="K85" s="4"/>
    </row>
    <row r="86" spans="3:11" ht="12.75">
      <c r="C86" s="17">
        <v>221</v>
      </c>
      <c r="D86" s="1" t="s">
        <v>65</v>
      </c>
      <c r="E86" s="1">
        <v>60</v>
      </c>
      <c r="F86" s="1">
        <v>8.22</v>
      </c>
      <c r="G86" s="1">
        <v>1.2</v>
      </c>
      <c r="H86" s="1">
        <v>4.8</v>
      </c>
      <c r="I86" s="1">
        <v>63</v>
      </c>
      <c r="J86" s="6">
        <v>0.36</v>
      </c>
      <c r="K86" s="4"/>
    </row>
    <row r="87" spans="3:11" ht="12.75">
      <c r="C87" s="5">
        <v>183</v>
      </c>
      <c r="D87" s="1" t="s">
        <v>66</v>
      </c>
      <c r="E87" s="1">
        <v>150</v>
      </c>
      <c r="F87" s="1">
        <v>3.57</v>
      </c>
      <c r="G87" s="1">
        <v>6.65</v>
      </c>
      <c r="H87" s="1">
        <v>29.19</v>
      </c>
      <c r="I87" s="1">
        <v>214.76</v>
      </c>
      <c r="J87" s="6">
        <v>0</v>
      </c>
      <c r="K87" s="4"/>
    </row>
    <row r="88" spans="3:11" ht="12.75">
      <c r="C88" s="5">
        <v>84</v>
      </c>
      <c r="D88" s="1" t="s">
        <v>21</v>
      </c>
      <c r="E88" s="1">
        <v>20</v>
      </c>
      <c r="F88" s="1">
        <v>1.4</v>
      </c>
      <c r="G88" s="1">
        <v>0.2</v>
      </c>
      <c r="H88" s="1">
        <v>9.3</v>
      </c>
      <c r="I88" s="1">
        <v>45.8</v>
      </c>
      <c r="J88" s="6">
        <v>0</v>
      </c>
      <c r="K88" s="4"/>
    </row>
    <row r="89" spans="3:11" ht="12.75">
      <c r="C89" s="5">
        <v>41</v>
      </c>
      <c r="D89" s="1" t="s">
        <v>47</v>
      </c>
      <c r="E89" s="1">
        <v>200</v>
      </c>
      <c r="F89" s="1">
        <v>0.12</v>
      </c>
      <c r="G89" s="1">
        <v>3.06</v>
      </c>
      <c r="H89" s="1">
        <v>13</v>
      </c>
      <c r="I89" s="1">
        <v>49.28</v>
      </c>
      <c r="J89" s="6">
        <v>0.6</v>
      </c>
      <c r="K89" s="4"/>
    </row>
    <row r="90" spans="3:11" ht="12.75">
      <c r="C90" s="5">
        <v>115</v>
      </c>
      <c r="D90" s="1" t="s">
        <v>223</v>
      </c>
      <c r="E90" s="80">
        <v>45</v>
      </c>
      <c r="F90" s="80">
        <v>0.72</v>
      </c>
      <c r="G90" s="80">
        <v>0.18</v>
      </c>
      <c r="H90" s="80">
        <v>6.43</v>
      </c>
      <c r="I90" s="80">
        <v>31.05</v>
      </c>
      <c r="J90" s="81">
        <v>3.5</v>
      </c>
      <c r="K90" s="4"/>
    </row>
    <row r="91" spans="3:11" ht="12.75">
      <c r="C91" s="5"/>
      <c r="D91" s="1"/>
      <c r="E91" s="16">
        <f aca="true" t="shared" si="8" ref="E91:J91">SUM(E86:E90)</f>
        <v>475</v>
      </c>
      <c r="F91" s="16">
        <f t="shared" si="8"/>
        <v>14.030000000000001</v>
      </c>
      <c r="G91" s="16">
        <f t="shared" si="8"/>
        <v>11.290000000000001</v>
      </c>
      <c r="H91" s="16">
        <f t="shared" si="8"/>
        <v>62.720000000000006</v>
      </c>
      <c r="I91" s="16">
        <f t="shared" si="8"/>
        <v>403.89000000000004</v>
      </c>
      <c r="J91" s="16">
        <f t="shared" si="8"/>
        <v>4.46</v>
      </c>
      <c r="K91" s="4"/>
    </row>
    <row r="92" spans="3:11" ht="12.75">
      <c r="C92" s="5"/>
      <c r="D92" s="1" t="s">
        <v>115</v>
      </c>
      <c r="E92" s="1">
        <f aca="true" t="shared" si="9" ref="E92:J92">SUM(E70+E72+E80+E84+E90)</f>
        <v>1543</v>
      </c>
      <c r="F92" s="16">
        <f>SUM(F87:F91)</f>
        <v>19.84</v>
      </c>
      <c r="G92" s="1">
        <f t="shared" si="9"/>
        <v>58.54</v>
      </c>
      <c r="H92" s="1">
        <f t="shared" si="9"/>
        <v>223.33000000000004</v>
      </c>
      <c r="I92" s="1">
        <f t="shared" si="9"/>
        <v>1476.1899999999998</v>
      </c>
      <c r="J92" s="6">
        <f t="shared" si="9"/>
        <v>26.585</v>
      </c>
      <c r="K92" s="4"/>
    </row>
    <row r="93" spans="3:17" ht="12.75">
      <c r="C93" s="5"/>
      <c r="D93" s="1" t="s">
        <v>56</v>
      </c>
      <c r="E93" s="1"/>
      <c r="F93" s="16">
        <f>SUM(F88:F92)</f>
        <v>36.11</v>
      </c>
      <c r="G93" s="16">
        <v>60</v>
      </c>
      <c r="H93" s="16">
        <v>261</v>
      </c>
      <c r="I93" s="16">
        <v>1800</v>
      </c>
      <c r="J93" s="18">
        <v>50</v>
      </c>
      <c r="K93" s="4"/>
      <c r="L93" s="4"/>
      <c r="M93" s="4"/>
      <c r="N93" s="4"/>
      <c r="O93" s="4"/>
      <c r="P93" s="4"/>
      <c r="Q93" s="4"/>
    </row>
    <row r="94" spans="3:11" ht="12.75">
      <c r="C94" s="5"/>
      <c r="D94" s="1" t="s">
        <v>18</v>
      </c>
      <c r="E94" s="1"/>
      <c r="F94" s="16">
        <f>SUM(F89:F93)</f>
        <v>70.82</v>
      </c>
      <c r="G94" s="1">
        <f>G92-G93</f>
        <v>-1.4600000000000009</v>
      </c>
      <c r="H94" s="1">
        <f>H92-H93</f>
        <v>-37.66999999999996</v>
      </c>
      <c r="I94" s="1">
        <f>I92-I93</f>
        <v>-323.8100000000002</v>
      </c>
      <c r="J94" s="6">
        <f>J92-J93</f>
        <v>-23.415</v>
      </c>
      <c r="K94" s="4"/>
    </row>
    <row r="95" spans="3:11" ht="12.75">
      <c r="C95" s="5"/>
      <c r="D95" s="1"/>
      <c r="E95" s="1"/>
      <c r="F95" s="1"/>
      <c r="G95" s="1"/>
      <c r="H95" s="1"/>
      <c r="I95" s="1"/>
      <c r="J95" s="6"/>
      <c r="K95" s="4"/>
    </row>
    <row r="96" spans="3:11" ht="12.75">
      <c r="C96" s="5"/>
      <c r="D96" s="1"/>
      <c r="E96" s="1"/>
      <c r="F96" s="1"/>
      <c r="G96" s="1"/>
      <c r="H96" s="1"/>
      <c r="I96" s="1"/>
      <c r="J96" s="6"/>
      <c r="K96" s="4"/>
    </row>
    <row r="97" spans="3:11" ht="12.75">
      <c r="C97" s="5"/>
      <c r="D97" s="1"/>
      <c r="E97" s="1"/>
      <c r="F97" s="1"/>
      <c r="G97" s="1"/>
      <c r="H97" s="1"/>
      <c r="I97" s="1"/>
      <c r="J97" s="6"/>
      <c r="K97" s="4"/>
    </row>
    <row r="98" spans="3:11" ht="12.75">
      <c r="C98" s="5"/>
      <c r="D98" s="1"/>
      <c r="E98" s="1"/>
      <c r="F98" s="1"/>
      <c r="G98" s="1"/>
      <c r="H98" s="1"/>
      <c r="I98" s="1"/>
      <c r="J98" s="6"/>
      <c r="K98" s="4"/>
    </row>
    <row r="99" spans="3:11" ht="12.75">
      <c r="C99" s="5"/>
      <c r="D99" s="1"/>
      <c r="E99" s="1"/>
      <c r="F99" s="1"/>
      <c r="G99" s="1"/>
      <c r="H99" s="1"/>
      <c r="I99" s="1"/>
      <c r="J99" s="6"/>
      <c r="K99" s="4"/>
    </row>
    <row r="100" spans="3:11" ht="12.75">
      <c r="C100" s="5"/>
      <c r="D100" s="1"/>
      <c r="E100" s="1"/>
      <c r="F100" s="1"/>
      <c r="G100" s="1"/>
      <c r="H100" s="1"/>
      <c r="I100" s="1"/>
      <c r="J100" s="6"/>
      <c r="K100" s="4"/>
    </row>
    <row r="101" spans="3:11" ht="12.75">
      <c r="C101" s="5"/>
      <c r="D101" s="1"/>
      <c r="E101" s="1"/>
      <c r="F101" s="1"/>
      <c r="G101" s="1"/>
      <c r="H101" s="1"/>
      <c r="I101" s="1"/>
      <c r="J101" s="6"/>
      <c r="K101" s="4"/>
    </row>
    <row r="102" spans="3:11" ht="12.75">
      <c r="C102" s="5"/>
      <c r="D102" s="1"/>
      <c r="E102" s="1"/>
      <c r="F102" s="1"/>
      <c r="G102" s="1"/>
      <c r="H102" s="1"/>
      <c r="I102" s="1"/>
      <c r="J102" s="6"/>
      <c r="K102" s="4"/>
    </row>
    <row r="103" spans="3:11" ht="13.5" thickBot="1">
      <c r="C103" s="7"/>
      <c r="D103" s="8"/>
      <c r="E103" s="8"/>
      <c r="F103" s="8"/>
      <c r="G103" s="8"/>
      <c r="H103" s="8"/>
      <c r="I103" s="8"/>
      <c r="J103" s="9"/>
      <c r="K103" s="4"/>
    </row>
    <row r="108" spans="3:4" ht="12.75">
      <c r="C108" s="120" t="s">
        <v>67</v>
      </c>
      <c r="D108" s="120"/>
    </row>
    <row r="109" spans="3:4" ht="12.75">
      <c r="C109" s="120" t="s">
        <v>9</v>
      </c>
      <c r="D109" s="120"/>
    </row>
    <row r="110" spans="3:4" ht="12.75">
      <c r="C110" s="120" t="s">
        <v>10</v>
      </c>
      <c r="D110" s="120"/>
    </row>
    <row r="111" spans="3:4" ht="12.75">
      <c r="C111" s="120" t="s">
        <v>11</v>
      </c>
      <c r="D111" s="120"/>
    </row>
    <row r="115" ht="13.5" thickBot="1"/>
    <row r="116" spans="3:11" ht="12.75">
      <c r="C116" s="121" t="s">
        <v>0</v>
      </c>
      <c r="D116" s="116" t="s">
        <v>1</v>
      </c>
      <c r="E116" s="116" t="s">
        <v>2</v>
      </c>
      <c r="F116" s="94" t="s">
        <v>3</v>
      </c>
      <c r="G116" s="95"/>
      <c r="H116" s="96"/>
      <c r="I116" s="116" t="s">
        <v>7</v>
      </c>
      <c r="J116" s="114" t="s">
        <v>8</v>
      </c>
      <c r="K116" s="4"/>
    </row>
    <row r="117" spans="3:11" ht="26.25">
      <c r="C117" s="122"/>
      <c r="D117" s="117"/>
      <c r="E117" s="117"/>
      <c r="F117" s="3" t="s">
        <v>4</v>
      </c>
      <c r="G117" s="3" t="s">
        <v>5</v>
      </c>
      <c r="H117" s="3" t="s">
        <v>6</v>
      </c>
      <c r="I117" s="117"/>
      <c r="J117" s="115"/>
      <c r="K117" s="4"/>
    </row>
    <row r="118" spans="3:11" ht="12.75">
      <c r="C118" s="5"/>
      <c r="D118" s="13" t="s">
        <v>180</v>
      </c>
      <c r="E118" s="1"/>
      <c r="F118" s="1"/>
      <c r="G118" s="1"/>
      <c r="H118" s="1"/>
      <c r="I118" s="1"/>
      <c r="J118" s="6"/>
      <c r="K118" s="4"/>
    </row>
    <row r="119" spans="3:11" ht="12.75">
      <c r="C119" s="5">
        <v>158</v>
      </c>
      <c r="D119" s="1" t="s">
        <v>68</v>
      </c>
      <c r="E119" s="1">
        <v>200</v>
      </c>
      <c r="F119" s="1">
        <v>4.65</v>
      </c>
      <c r="G119" s="1">
        <v>8.51</v>
      </c>
      <c r="H119" s="1">
        <v>21.86</v>
      </c>
      <c r="I119" s="1">
        <v>187</v>
      </c>
      <c r="J119" s="6">
        <v>1.95</v>
      </c>
      <c r="K119" s="4"/>
    </row>
    <row r="120" spans="3:11" ht="12.75">
      <c r="C120" s="5">
        <v>70</v>
      </c>
      <c r="D120" s="1" t="s">
        <v>21</v>
      </c>
      <c r="E120" s="1">
        <v>40</v>
      </c>
      <c r="F120" s="1">
        <v>3.08</v>
      </c>
      <c r="G120" s="1">
        <v>6.92</v>
      </c>
      <c r="H120" s="1">
        <v>19.5</v>
      </c>
      <c r="I120" s="1">
        <v>156</v>
      </c>
      <c r="J120" s="6">
        <v>0</v>
      </c>
      <c r="K120" s="4"/>
    </row>
    <row r="121" spans="3:11" ht="12.75">
      <c r="C121" s="5"/>
      <c r="D121" s="1" t="s">
        <v>46</v>
      </c>
      <c r="E121" s="1">
        <v>8</v>
      </c>
      <c r="F121" s="1"/>
      <c r="G121" s="1"/>
      <c r="H121" s="1"/>
      <c r="I121" s="1"/>
      <c r="J121" s="6"/>
      <c r="K121" s="4"/>
    </row>
    <row r="122" spans="3:11" ht="12.75">
      <c r="C122" s="5">
        <v>110</v>
      </c>
      <c r="D122" s="1" t="s">
        <v>42</v>
      </c>
      <c r="E122" s="1">
        <v>16</v>
      </c>
      <c r="F122" s="1">
        <v>3.6</v>
      </c>
      <c r="G122" s="1">
        <v>4.6</v>
      </c>
      <c r="H122" s="1">
        <v>0</v>
      </c>
      <c r="I122" s="1">
        <v>56.85</v>
      </c>
      <c r="J122" s="6">
        <v>0.08</v>
      </c>
      <c r="K122" s="4"/>
    </row>
    <row r="123" spans="3:11" ht="12.75">
      <c r="C123" s="5">
        <v>41</v>
      </c>
      <c r="D123" s="1" t="s">
        <v>47</v>
      </c>
      <c r="E123" s="1">
        <v>200</v>
      </c>
      <c r="F123" s="1">
        <v>0.12</v>
      </c>
      <c r="G123" s="1">
        <v>3.06</v>
      </c>
      <c r="H123" s="1">
        <v>13</v>
      </c>
      <c r="I123" s="1">
        <v>49.28</v>
      </c>
      <c r="J123" s="6">
        <v>0.6</v>
      </c>
      <c r="K123" s="4"/>
    </row>
    <row r="124" spans="3:11" ht="12.75">
      <c r="C124" s="5"/>
      <c r="D124" s="1"/>
      <c r="E124" s="16">
        <f aca="true" t="shared" si="10" ref="E124:J124">SUM(E119:E123)</f>
        <v>464</v>
      </c>
      <c r="F124" s="16">
        <f t="shared" si="10"/>
        <v>11.45</v>
      </c>
      <c r="G124" s="16">
        <f t="shared" si="10"/>
        <v>23.09</v>
      </c>
      <c r="H124" s="16">
        <f t="shared" si="10"/>
        <v>54.36</v>
      </c>
      <c r="I124" s="16">
        <f t="shared" si="10"/>
        <v>449.13</v>
      </c>
      <c r="J124" s="18">
        <f t="shared" si="10"/>
        <v>2.63</v>
      </c>
      <c r="K124" s="4"/>
    </row>
    <row r="125" spans="3:11" ht="12.75">
      <c r="C125" s="5"/>
      <c r="D125" s="13" t="s">
        <v>113</v>
      </c>
      <c r="E125" s="1"/>
      <c r="F125" s="1"/>
      <c r="G125" s="1"/>
      <c r="H125" s="1"/>
      <c r="I125" s="1"/>
      <c r="J125" s="6"/>
      <c r="K125" s="4"/>
    </row>
    <row r="126" spans="3:11" ht="12.75">
      <c r="C126" s="5">
        <v>124</v>
      </c>
      <c r="D126" s="1" t="s">
        <v>220</v>
      </c>
      <c r="E126" s="1">
        <v>150</v>
      </c>
      <c r="F126" s="1">
        <v>0.3</v>
      </c>
      <c r="G126" s="1">
        <v>0</v>
      </c>
      <c r="H126" s="1">
        <v>15.15</v>
      </c>
      <c r="I126" s="1">
        <v>59.54</v>
      </c>
      <c r="J126" s="6">
        <v>9.3</v>
      </c>
      <c r="K126" s="4"/>
    </row>
    <row r="127" spans="3:11" ht="12.75">
      <c r="C127" s="5"/>
      <c r="D127" s="1"/>
      <c r="E127" s="1"/>
      <c r="F127" s="1"/>
      <c r="G127" s="1"/>
      <c r="H127" s="1"/>
      <c r="I127" s="1"/>
      <c r="J127" s="6"/>
      <c r="K127" s="4"/>
    </row>
    <row r="128" spans="3:11" ht="12.75">
      <c r="C128" s="5"/>
      <c r="D128" s="1"/>
      <c r="E128" s="1"/>
      <c r="F128" s="1"/>
      <c r="G128" s="1"/>
      <c r="H128" s="1"/>
      <c r="I128" s="1"/>
      <c r="J128" s="6"/>
      <c r="K128" s="4"/>
    </row>
    <row r="129" spans="3:11" ht="12.75">
      <c r="C129" s="5"/>
      <c r="D129" s="1"/>
      <c r="E129" s="1"/>
      <c r="F129" s="1"/>
      <c r="G129" s="1"/>
      <c r="H129" s="1"/>
      <c r="I129" s="1"/>
      <c r="J129" s="6"/>
      <c r="K129" s="4"/>
    </row>
    <row r="130" spans="3:11" ht="12.75">
      <c r="C130" s="5"/>
      <c r="D130" s="1"/>
      <c r="E130" s="1"/>
      <c r="F130" s="1"/>
      <c r="G130" s="1"/>
      <c r="H130" s="1"/>
      <c r="I130" s="1"/>
      <c r="J130" s="6"/>
      <c r="K130" s="4"/>
    </row>
    <row r="131" spans="3:11" ht="12.75">
      <c r="C131" s="5"/>
      <c r="D131" s="13" t="s">
        <v>121</v>
      </c>
      <c r="E131" s="1"/>
      <c r="F131" s="1"/>
      <c r="G131" s="1"/>
      <c r="H131" s="1"/>
      <c r="I131" s="1"/>
      <c r="J131" s="6"/>
      <c r="K131" s="4"/>
    </row>
    <row r="132" spans="3:11" ht="12.75">
      <c r="C132" s="5">
        <v>10</v>
      </c>
      <c r="D132" s="1" t="s">
        <v>69</v>
      </c>
      <c r="E132" s="1">
        <v>200</v>
      </c>
      <c r="F132" s="1">
        <v>6.88</v>
      </c>
      <c r="G132" s="1">
        <v>6.72</v>
      </c>
      <c r="H132" s="1">
        <v>11.46</v>
      </c>
      <c r="I132" s="1">
        <v>133.8</v>
      </c>
      <c r="J132" s="6">
        <v>7.28</v>
      </c>
      <c r="K132" s="4"/>
    </row>
    <row r="133" spans="3:11" ht="12.75">
      <c r="C133" s="5">
        <v>207</v>
      </c>
      <c r="D133" s="1" t="s">
        <v>70</v>
      </c>
      <c r="E133" s="1">
        <v>70</v>
      </c>
      <c r="F133" s="1">
        <v>7.42</v>
      </c>
      <c r="G133" s="1">
        <v>9.33</v>
      </c>
      <c r="H133" s="1">
        <v>2.58</v>
      </c>
      <c r="I133" s="1">
        <v>106</v>
      </c>
      <c r="J133" s="6">
        <v>1.5</v>
      </c>
      <c r="K133" s="4"/>
    </row>
    <row r="134" spans="3:11" ht="12.75">
      <c r="C134" s="5">
        <v>219</v>
      </c>
      <c r="D134" s="1" t="s">
        <v>71</v>
      </c>
      <c r="E134" s="1">
        <v>120</v>
      </c>
      <c r="F134" s="1">
        <v>1.9</v>
      </c>
      <c r="G134" s="1">
        <v>5.3</v>
      </c>
      <c r="H134" s="1">
        <v>17.7</v>
      </c>
      <c r="I134" s="1">
        <v>121.9</v>
      </c>
      <c r="J134" s="6">
        <v>0.014</v>
      </c>
      <c r="K134" s="4"/>
    </row>
    <row r="135" spans="3:11" ht="12.75">
      <c r="C135" s="17">
        <v>113</v>
      </c>
      <c r="D135" s="1" t="s">
        <v>72</v>
      </c>
      <c r="E135" s="1">
        <v>50</v>
      </c>
      <c r="F135" s="1">
        <v>0.8</v>
      </c>
      <c r="G135" s="1">
        <v>5</v>
      </c>
      <c r="H135" s="1">
        <v>3.35</v>
      </c>
      <c r="I135" s="1">
        <v>57.6</v>
      </c>
      <c r="J135" s="6">
        <v>12.88</v>
      </c>
      <c r="K135" s="4"/>
    </row>
    <row r="136" spans="3:11" ht="12.75">
      <c r="C136" s="5">
        <v>38</v>
      </c>
      <c r="D136" s="1" t="s">
        <v>73</v>
      </c>
      <c r="E136" s="1">
        <v>200</v>
      </c>
      <c r="F136" s="1">
        <v>0.12</v>
      </c>
      <c r="G136" s="1">
        <v>0</v>
      </c>
      <c r="H136" s="1">
        <v>22.42</v>
      </c>
      <c r="I136" s="1">
        <v>93.96</v>
      </c>
      <c r="J136" s="6">
        <v>1.62</v>
      </c>
      <c r="K136" s="4"/>
    </row>
    <row r="137" spans="3:11" ht="12.75">
      <c r="C137" s="5">
        <v>84</v>
      </c>
      <c r="D137" s="1" t="s">
        <v>21</v>
      </c>
      <c r="E137" s="1">
        <v>60</v>
      </c>
      <c r="F137" s="1">
        <v>4.26</v>
      </c>
      <c r="G137" s="1">
        <v>0.66</v>
      </c>
      <c r="H137" s="1">
        <v>27.84</v>
      </c>
      <c r="I137" s="1">
        <v>137.4</v>
      </c>
      <c r="J137" s="6">
        <v>0</v>
      </c>
      <c r="K137" s="4"/>
    </row>
    <row r="138" spans="3:11" ht="12.75">
      <c r="C138" s="5"/>
      <c r="D138" s="4"/>
      <c r="E138" s="16">
        <f aca="true" t="shared" si="11" ref="E138:J138">SUM(E132:E137)</f>
        <v>700</v>
      </c>
      <c r="F138" s="16">
        <f t="shared" si="11"/>
        <v>21.380000000000003</v>
      </c>
      <c r="G138" s="16">
        <f t="shared" si="11"/>
        <v>27.01</v>
      </c>
      <c r="H138" s="16">
        <f t="shared" si="11"/>
        <v>85.35000000000001</v>
      </c>
      <c r="I138" s="16">
        <f t="shared" si="11"/>
        <v>650.6600000000001</v>
      </c>
      <c r="J138" s="18">
        <f t="shared" si="11"/>
        <v>23.294</v>
      </c>
      <c r="K138" s="4"/>
    </row>
    <row r="139" spans="2:11" ht="12.75">
      <c r="B139" s="19"/>
      <c r="C139" s="5"/>
      <c r="D139" s="13" t="s">
        <v>219</v>
      </c>
      <c r="E139" s="1"/>
      <c r="F139" s="1"/>
      <c r="G139" s="1"/>
      <c r="H139" s="1"/>
      <c r="I139" s="1"/>
      <c r="J139" s="6"/>
      <c r="K139" s="4"/>
    </row>
    <row r="140" spans="3:11" ht="12.75">
      <c r="C140" s="5">
        <v>73</v>
      </c>
      <c r="D140" s="1" t="s">
        <v>217</v>
      </c>
      <c r="E140" s="1">
        <v>60</v>
      </c>
      <c r="F140" s="1">
        <v>3.9</v>
      </c>
      <c r="G140" s="1">
        <v>3.9</v>
      </c>
      <c r="H140" s="1">
        <v>33.72</v>
      </c>
      <c r="I140" s="1">
        <v>177.72</v>
      </c>
      <c r="J140" s="6">
        <v>0.26</v>
      </c>
      <c r="K140" s="4"/>
    </row>
    <row r="141" spans="3:11" ht="12.75">
      <c r="C141" s="5">
        <v>32</v>
      </c>
      <c r="D141" s="1" t="s">
        <v>53</v>
      </c>
      <c r="E141" s="1">
        <v>200</v>
      </c>
      <c r="F141" s="1">
        <v>5.8</v>
      </c>
      <c r="G141" s="1">
        <v>5</v>
      </c>
      <c r="H141" s="1">
        <v>9.6</v>
      </c>
      <c r="I141" s="1">
        <v>108</v>
      </c>
      <c r="J141" s="6">
        <v>2.6</v>
      </c>
      <c r="K141" s="4"/>
    </row>
    <row r="142" spans="3:11" ht="12.75">
      <c r="C142" s="5"/>
      <c r="D142" s="4"/>
      <c r="E142" s="16">
        <f aca="true" t="shared" si="12" ref="E142:J142">SUM(E140:E141)</f>
        <v>260</v>
      </c>
      <c r="F142" s="16">
        <f t="shared" si="12"/>
        <v>9.7</v>
      </c>
      <c r="G142" s="16">
        <f t="shared" si="12"/>
        <v>8.9</v>
      </c>
      <c r="H142" s="16">
        <f t="shared" si="12"/>
        <v>43.32</v>
      </c>
      <c r="I142" s="16">
        <f t="shared" si="12"/>
        <v>285.72</v>
      </c>
      <c r="J142" s="18">
        <f t="shared" si="12"/>
        <v>2.8600000000000003</v>
      </c>
      <c r="K142" s="4"/>
    </row>
    <row r="143" spans="3:11" ht="12.75">
      <c r="C143" s="5"/>
      <c r="D143" s="13" t="s">
        <v>123</v>
      </c>
      <c r="E143" s="1"/>
      <c r="F143" s="1"/>
      <c r="G143" s="1"/>
      <c r="H143" s="1"/>
      <c r="I143" s="1"/>
      <c r="J143" s="6"/>
      <c r="K143" s="4"/>
    </row>
    <row r="144" spans="3:11" ht="12.75">
      <c r="C144" s="5">
        <v>204</v>
      </c>
      <c r="D144" s="1" t="s">
        <v>74</v>
      </c>
      <c r="E144" s="1">
        <v>120</v>
      </c>
      <c r="F144" s="1">
        <v>10.2</v>
      </c>
      <c r="G144" s="1">
        <v>14.8</v>
      </c>
      <c r="H144" s="1">
        <v>20.9</v>
      </c>
      <c r="I144" s="1">
        <v>255.7</v>
      </c>
      <c r="J144" s="6">
        <v>4.8</v>
      </c>
      <c r="K144" s="4"/>
    </row>
    <row r="145" spans="3:11" ht="12.75">
      <c r="C145" s="5">
        <v>117</v>
      </c>
      <c r="D145" s="1" t="s">
        <v>75</v>
      </c>
      <c r="E145" s="1">
        <v>60</v>
      </c>
      <c r="F145" s="1">
        <v>0.57</v>
      </c>
      <c r="G145" s="1">
        <v>0.11</v>
      </c>
      <c r="H145" s="1">
        <v>2.42</v>
      </c>
      <c r="I145" s="1">
        <v>12.08</v>
      </c>
      <c r="J145" s="6">
        <v>15</v>
      </c>
      <c r="K145" s="4"/>
    </row>
    <row r="146" spans="3:11" ht="12.75">
      <c r="C146" s="5">
        <v>84</v>
      </c>
      <c r="D146" s="1" t="s">
        <v>21</v>
      </c>
      <c r="E146" s="1">
        <v>30</v>
      </c>
      <c r="F146" s="1">
        <v>2.13</v>
      </c>
      <c r="G146" s="1">
        <v>0.33</v>
      </c>
      <c r="H146" s="1">
        <v>13.92</v>
      </c>
      <c r="I146" s="1">
        <v>68.7</v>
      </c>
      <c r="J146" s="6">
        <v>0</v>
      </c>
      <c r="K146" s="4"/>
    </row>
    <row r="147" spans="3:11" ht="12.75">
      <c r="C147" s="5">
        <v>41</v>
      </c>
      <c r="D147" s="1" t="s">
        <v>47</v>
      </c>
      <c r="E147" s="1">
        <v>200</v>
      </c>
      <c r="F147" s="1">
        <v>0.12</v>
      </c>
      <c r="G147" s="1">
        <v>3.06</v>
      </c>
      <c r="H147" s="1">
        <v>13</v>
      </c>
      <c r="I147" s="1">
        <v>49.28</v>
      </c>
      <c r="J147" s="6">
        <v>0.6</v>
      </c>
      <c r="K147" s="4"/>
    </row>
    <row r="148" spans="3:11" ht="12.75">
      <c r="C148" s="5"/>
      <c r="D148" s="1"/>
      <c r="E148" s="16">
        <f aca="true" t="shared" si="13" ref="E148:J148">SUM(E144:E147)</f>
        <v>410</v>
      </c>
      <c r="F148" s="16">
        <f t="shared" si="13"/>
        <v>13.019999999999998</v>
      </c>
      <c r="G148" s="16">
        <f t="shared" si="13"/>
        <v>18.3</v>
      </c>
      <c r="H148" s="16">
        <f t="shared" si="13"/>
        <v>50.24</v>
      </c>
      <c r="I148" s="16">
        <f t="shared" si="13"/>
        <v>385.76</v>
      </c>
      <c r="J148" s="18">
        <f t="shared" si="13"/>
        <v>20.400000000000002</v>
      </c>
      <c r="K148" s="4"/>
    </row>
    <row r="149" spans="3:11" ht="12.75">
      <c r="C149" s="5"/>
      <c r="D149" s="1"/>
      <c r="E149" s="1"/>
      <c r="F149" s="1"/>
      <c r="G149" s="1"/>
      <c r="H149" s="1"/>
      <c r="I149" s="1"/>
      <c r="J149" s="6"/>
      <c r="K149" s="4"/>
    </row>
    <row r="150" spans="3:11" ht="12.75">
      <c r="C150" s="5"/>
      <c r="D150" s="1" t="s">
        <v>124</v>
      </c>
      <c r="E150" s="1">
        <f aca="true" t="shared" si="14" ref="E150:J150">SUM(E124+E126+E138+E142+E148)</f>
        <v>1984</v>
      </c>
      <c r="F150" s="1">
        <f t="shared" si="14"/>
        <v>55.849999999999994</v>
      </c>
      <c r="G150" s="1">
        <f t="shared" si="14"/>
        <v>77.3</v>
      </c>
      <c r="H150" s="1">
        <f t="shared" si="14"/>
        <v>248.42000000000002</v>
      </c>
      <c r="I150" s="1">
        <f t="shared" si="14"/>
        <v>1830.8100000000002</v>
      </c>
      <c r="J150" s="6">
        <f t="shared" si="14"/>
        <v>58.48400000000001</v>
      </c>
      <c r="K150" s="4"/>
    </row>
    <row r="151" spans="3:17" ht="12.75">
      <c r="C151" s="5"/>
      <c r="D151" s="1" t="s">
        <v>56</v>
      </c>
      <c r="E151" s="1"/>
      <c r="F151" s="16">
        <v>54</v>
      </c>
      <c r="G151" s="16">
        <v>60</v>
      </c>
      <c r="H151" s="16">
        <v>261</v>
      </c>
      <c r="I151" s="16">
        <v>1800</v>
      </c>
      <c r="J151" s="18">
        <v>50</v>
      </c>
      <c r="K151" s="4"/>
      <c r="L151" s="4"/>
      <c r="M151" s="4"/>
      <c r="N151" s="4"/>
      <c r="O151" s="4"/>
      <c r="P151" s="4"/>
      <c r="Q151" s="4"/>
    </row>
    <row r="152" spans="3:11" ht="12.75">
      <c r="C152" s="5"/>
      <c r="D152" s="1" t="s">
        <v>18</v>
      </c>
      <c r="E152" s="1"/>
      <c r="F152" s="1">
        <f>F150-F151</f>
        <v>1.8499999999999943</v>
      </c>
      <c r="G152" s="1">
        <f>G150-G151</f>
        <v>17.299999999999997</v>
      </c>
      <c r="H152" s="1">
        <f>H150-H151</f>
        <v>-12.579999999999984</v>
      </c>
      <c r="I152" s="1">
        <f>I150-I151</f>
        <v>30.810000000000173</v>
      </c>
      <c r="J152" s="6">
        <f>J150-J151</f>
        <v>8.484000000000009</v>
      </c>
      <c r="K152" s="4"/>
    </row>
    <row r="153" spans="3:11" ht="12.75">
      <c r="C153" s="5"/>
      <c r="D153" s="1"/>
      <c r="E153" s="1"/>
      <c r="F153" s="1"/>
      <c r="G153" s="1"/>
      <c r="H153" s="1"/>
      <c r="I153" s="1"/>
      <c r="J153" s="6"/>
      <c r="K153" s="4"/>
    </row>
    <row r="154" spans="3:11" ht="12.75">
      <c r="C154" s="5"/>
      <c r="D154" s="1"/>
      <c r="E154" s="1"/>
      <c r="F154" s="1"/>
      <c r="G154" s="1"/>
      <c r="H154" s="1"/>
      <c r="I154" s="1"/>
      <c r="J154" s="6"/>
      <c r="K154" s="4"/>
    </row>
    <row r="155" spans="3:11" ht="12.75">
      <c r="C155" s="5"/>
      <c r="D155" s="1"/>
      <c r="E155" s="1"/>
      <c r="F155" s="1"/>
      <c r="G155" s="1"/>
      <c r="H155" s="1"/>
      <c r="I155" s="1"/>
      <c r="J155" s="6"/>
      <c r="K155" s="4"/>
    </row>
    <row r="156" spans="3:11" ht="13.5" thickBot="1">
      <c r="C156" s="7"/>
      <c r="D156" s="8"/>
      <c r="E156" s="8"/>
      <c r="F156" s="8"/>
      <c r="G156" s="8"/>
      <c r="H156" s="8"/>
      <c r="I156" s="8"/>
      <c r="J156" s="9"/>
      <c r="K156" s="4"/>
    </row>
    <row r="161" spans="3:4" ht="12.75">
      <c r="C161" s="120" t="s">
        <v>76</v>
      </c>
      <c r="D161" s="120"/>
    </row>
    <row r="162" spans="3:4" ht="12.75">
      <c r="C162" s="120" t="s">
        <v>9</v>
      </c>
      <c r="D162" s="120"/>
    </row>
    <row r="163" spans="3:4" ht="12.75">
      <c r="C163" s="120" t="s">
        <v>10</v>
      </c>
      <c r="D163" s="120"/>
    </row>
    <row r="164" spans="3:4" ht="12.75">
      <c r="C164" s="120" t="s">
        <v>11</v>
      </c>
      <c r="D164" s="120"/>
    </row>
    <row r="168" ht="13.5" thickBot="1"/>
    <row r="169" spans="3:11" ht="12.75">
      <c r="C169" s="121" t="s">
        <v>0</v>
      </c>
      <c r="D169" s="116" t="s">
        <v>1</v>
      </c>
      <c r="E169" s="116" t="s">
        <v>2</v>
      </c>
      <c r="F169" s="94" t="s">
        <v>3</v>
      </c>
      <c r="G169" s="95"/>
      <c r="H169" s="96"/>
      <c r="I169" s="116" t="s">
        <v>7</v>
      </c>
      <c r="J169" s="114" t="s">
        <v>8</v>
      </c>
      <c r="K169" s="4"/>
    </row>
    <row r="170" spans="3:11" ht="26.25">
      <c r="C170" s="122"/>
      <c r="D170" s="117"/>
      <c r="E170" s="117"/>
      <c r="F170" s="3" t="s">
        <v>4</v>
      </c>
      <c r="G170" s="3" t="s">
        <v>5</v>
      </c>
      <c r="H170" s="3" t="s">
        <v>6</v>
      </c>
      <c r="I170" s="117"/>
      <c r="J170" s="115"/>
      <c r="K170" s="4"/>
    </row>
    <row r="171" spans="3:11" ht="12.75">
      <c r="C171" s="5"/>
      <c r="D171" s="13" t="s">
        <v>125</v>
      </c>
      <c r="E171" s="1"/>
      <c r="F171" s="1"/>
      <c r="G171" s="1"/>
      <c r="H171" s="1"/>
      <c r="I171" s="1"/>
      <c r="J171" s="6"/>
      <c r="K171" s="4"/>
    </row>
    <row r="172" spans="3:11" ht="12.75">
      <c r="C172" s="5">
        <v>136</v>
      </c>
      <c r="D172" s="14" t="s">
        <v>81</v>
      </c>
      <c r="E172" s="1">
        <v>200</v>
      </c>
      <c r="F172" s="1">
        <v>6.44</v>
      </c>
      <c r="G172" s="1">
        <v>7.53</v>
      </c>
      <c r="H172" s="1">
        <v>25.38</v>
      </c>
      <c r="I172" s="1">
        <v>192</v>
      </c>
      <c r="J172" s="6">
        <v>1.95</v>
      </c>
      <c r="K172" s="4"/>
    </row>
    <row r="173" spans="3:11" ht="12.75">
      <c r="C173" s="5">
        <v>70</v>
      </c>
      <c r="D173" s="1" t="s">
        <v>21</v>
      </c>
      <c r="E173" s="1">
        <v>40</v>
      </c>
      <c r="F173" s="1">
        <v>3.08</v>
      </c>
      <c r="G173" s="1">
        <v>6.92</v>
      </c>
      <c r="H173" s="1">
        <v>19.5</v>
      </c>
      <c r="I173" s="1">
        <v>156</v>
      </c>
      <c r="J173" s="6">
        <v>0</v>
      </c>
      <c r="K173" s="4"/>
    </row>
    <row r="174" spans="3:11" ht="12.75">
      <c r="C174" s="5"/>
      <c r="D174" s="1" t="s">
        <v>46</v>
      </c>
      <c r="E174" s="1">
        <v>8</v>
      </c>
      <c r="F174" s="1"/>
      <c r="G174" s="1"/>
      <c r="H174" s="1"/>
      <c r="I174" s="1"/>
      <c r="J174" s="6"/>
      <c r="K174" s="4"/>
    </row>
    <row r="175" spans="3:11" ht="12.75">
      <c r="C175" s="5">
        <v>31</v>
      </c>
      <c r="D175" s="1" t="s">
        <v>60</v>
      </c>
      <c r="E175" s="1">
        <v>200</v>
      </c>
      <c r="F175" s="1">
        <v>2.24</v>
      </c>
      <c r="G175" s="1">
        <v>0.36</v>
      </c>
      <c r="H175" s="1">
        <v>18.89</v>
      </c>
      <c r="I175" s="1">
        <v>84.53</v>
      </c>
      <c r="J175" s="6">
        <v>0.9</v>
      </c>
      <c r="K175" s="4"/>
    </row>
    <row r="176" spans="3:11" ht="12.75">
      <c r="C176" s="5"/>
      <c r="D176" s="1"/>
      <c r="E176" s="16">
        <f aca="true" t="shared" si="15" ref="E176:J176">SUM(E172:E175)</f>
        <v>448</v>
      </c>
      <c r="F176" s="16">
        <f t="shared" si="15"/>
        <v>11.76</v>
      </c>
      <c r="G176" s="16">
        <f t="shared" si="15"/>
        <v>14.809999999999999</v>
      </c>
      <c r="H176" s="16">
        <f t="shared" si="15"/>
        <v>63.769999999999996</v>
      </c>
      <c r="I176" s="16">
        <f t="shared" si="15"/>
        <v>432.53</v>
      </c>
      <c r="J176" s="18">
        <f t="shared" si="15"/>
        <v>2.85</v>
      </c>
      <c r="K176" s="4"/>
    </row>
    <row r="177" spans="3:11" ht="12.75">
      <c r="C177" s="5"/>
      <c r="D177" s="1"/>
      <c r="E177" s="1"/>
      <c r="F177" s="1"/>
      <c r="G177" s="1"/>
      <c r="H177" s="1"/>
      <c r="I177" s="1"/>
      <c r="J177" s="6"/>
      <c r="K177" s="4"/>
    </row>
    <row r="178" spans="3:11" ht="12.75">
      <c r="C178" s="5"/>
      <c r="D178" s="13" t="s">
        <v>117</v>
      </c>
      <c r="E178" s="1"/>
      <c r="F178" s="1"/>
      <c r="G178" s="1"/>
      <c r="H178" s="1"/>
      <c r="I178" s="1"/>
      <c r="J178" s="6"/>
      <c r="K178" s="4"/>
    </row>
    <row r="179" spans="3:11" ht="12.75">
      <c r="C179" s="5">
        <v>40</v>
      </c>
      <c r="D179" s="1" t="s">
        <v>51</v>
      </c>
      <c r="E179" s="1">
        <v>120</v>
      </c>
      <c r="F179" s="1">
        <v>0.36</v>
      </c>
      <c r="G179" s="1">
        <v>0.24</v>
      </c>
      <c r="H179" s="1">
        <v>19.56</v>
      </c>
      <c r="I179" s="1">
        <v>81.6</v>
      </c>
      <c r="J179" s="6">
        <v>2.4</v>
      </c>
      <c r="K179" s="4"/>
    </row>
    <row r="180" spans="3:11" ht="12.75">
      <c r="C180" s="5"/>
      <c r="D180" s="1"/>
      <c r="E180" s="1"/>
      <c r="F180" s="1"/>
      <c r="G180" s="1"/>
      <c r="H180" s="1"/>
      <c r="I180" s="1"/>
      <c r="J180" s="6"/>
      <c r="K180" s="4"/>
    </row>
    <row r="181" spans="3:11" ht="12.75">
      <c r="C181" s="5"/>
      <c r="D181" s="1"/>
      <c r="E181" s="1"/>
      <c r="F181" s="1"/>
      <c r="G181" s="1"/>
      <c r="H181" s="1"/>
      <c r="I181" s="1"/>
      <c r="J181" s="6"/>
      <c r="K181" s="4"/>
    </row>
    <row r="182" spans="3:11" ht="12.75">
      <c r="C182" s="5"/>
      <c r="D182" s="1"/>
      <c r="E182" s="1"/>
      <c r="F182" s="1"/>
      <c r="G182" s="1"/>
      <c r="H182" s="1"/>
      <c r="I182" s="1"/>
      <c r="J182" s="6"/>
      <c r="K182" s="4"/>
    </row>
    <row r="183" spans="3:11" ht="12.75">
      <c r="C183" s="5"/>
      <c r="D183" s="13" t="s">
        <v>155</v>
      </c>
      <c r="E183" s="1"/>
      <c r="F183" s="1"/>
      <c r="G183" s="1"/>
      <c r="H183" s="1"/>
      <c r="I183" s="1"/>
      <c r="J183" s="6"/>
      <c r="K183" s="4"/>
    </row>
    <row r="184" spans="3:11" ht="12.75">
      <c r="C184" s="5">
        <v>22</v>
      </c>
      <c r="D184" s="1" t="s">
        <v>93</v>
      </c>
      <c r="E184" s="1">
        <v>200</v>
      </c>
      <c r="F184" s="1">
        <v>3.78</v>
      </c>
      <c r="G184" s="1">
        <v>2</v>
      </c>
      <c r="H184" s="1">
        <v>15.5</v>
      </c>
      <c r="I184" s="1">
        <v>112.52</v>
      </c>
      <c r="J184" s="6">
        <v>4.6</v>
      </c>
      <c r="K184" s="4"/>
    </row>
    <row r="185" spans="3:11" ht="12.75">
      <c r="C185" s="5">
        <v>216</v>
      </c>
      <c r="D185" s="1" t="s">
        <v>94</v>
      </c>
      <c r="E185" s="1">
        <v>130</v>
      </c>
      <c r="F185" s="1">
        <v>13.9</v>
      </c>
      <c r="G185" s="1">
        <v>13.9</v>
      </c>
      <c r="H185" s="1">
        <v>17.8</v>
      </c>
      <c r="I185" s="1">
        <v>276.8</v>
      </c>
      <c r="J185" s="6">
        <v>4.5</v>
      </c>
      <c r="K185" s="4"/>
    </row>
    <row r="186" spans="3:11" ht="12.75">
      <c r="C186" s="17">
        <v>189</v>
      </c>
      <c r="D186" s="1" t="s">
        <v>95</v>
      </c>
      <c r="E186" s="1">
        <v>30</v>
      </c>
      <c r="F186" s="1">
        <v>0.45</v>
      </c>
      <c r="G186" s="1">
        <v>5.06</v>
      </c>
      <c r="H186" s="1">
        <v>1.62</v>
      </c>
      <c r="I186" s="1">
        <v>45</v>
      </c>
      <c r="J186" s="6">
        <v>0.06</v>
      </c>
      <c r="K186" s="4"/>
    </row>
    <row r="187" spans="3:11" ht="12.75">
      <c r="C187" s="17">
        <v>270</v>
      </c>
      <c r="D187" s="1" t="s">
        <v>79</v>
      </c>
      <c r="E187" s="1">
        <v>50</v>
      </c>
      <c r="F187" s="1">
        <v>0.8</v>
      </c>
      <c r="G187" s="1">
        <v>4.2</v>
      </c>
      <c r="H187" s="1">
        <v>2.5</v>
      </c>
      <c r="I187" s="1">
        <v>47.5</v>
      </c>
      <c r="J187" s="6">
        <v>2.4</v>
      </c>
      <c r="K187" s="4"/>
    </row>
    <row r="188" spans="3:11" ht="12.75">
      <c r="C188" s="5">
        <v>36</v>
      </c>
      <c r="D188" s="1" t="s">
        <v>80</v>
      </c>
      <c r="E188" s="1">
        <v>200</v>
      </c>
      <c r="F188" s="1">
        <v>0.78</v>
      </c>
      <c r="G188" s="1">
        <v>0</v>
      </c>
      <c r="H188" s="1">
        <v>17.86</v>
      </c>
      <c r="I188" s="1">
        <v>142</v>
      </c>
      <c r="J188" s="6">
        <v>3.2</v>
      </c>
      <c r="K188" s="4"/>
    </row>
    <row r="189" spans="3:11" ht="12.75">
      <c r="C189" s="5">
        <v>84</v>
      </c>
      <c r="D189" s="1" t="s">
        <v>21</v>
      </c>
      <c r="E189" s="1">
        <v>60</v>
      </c>
      <c r="F189" s="1">
        <v>4.26</v>
      </c>
      <c r="G189" s="1">
        <v>0.66</v>
      </c>
      <c r="H189" s="1">
        <v>27.84</v>
      </c>
      <c r="I189" s="1">
        <v>137.4</v>
      </c>
      <c r="J189" s="6">
        <v>0</v>
      </c>
      <c r="K189" s="4"/>
    </row>
    <row r="190" spans="3:11" ht="12.75">
      <c r="C190" s="5"/>
      <c r="D190" s="1"/>
      <c r="E190" s="16">
        <f aca="true" t="shared" si="16" ref="E190:J190">SUM(E184:E189)</f>
        <v>670</v>
      </c>
      <c r="F190" s="16">
        <f t="shared" si="16"/>
        <v>23.97</v>
      </c>
      <c r="G190" s="16">
        <f t="shared" si="16"/>
        <v>25.82</v>
      </c>
      <c r="H190" s="16">
        <f t="shared" si="16"/>
        <v>83.11999999999999</v>
      </c>
      <c r="I190" s="16">
        <f t="shared" si="16"/>
        <v>761.2199999999999</v>
      </c>
      <c r="J190" s="18">
        <f t="shared" si="16"/>
        <v>14.760000000000002</v>
      </c>
      <c r="K190" s="4"/>
    </row>
    <row r="191" spans="3:11" ht="12.75">
      <c r="C191" s="5"/>
      <c r="D191" s="13" t="s">
        <v>126</v>
      </c>
      <c r="E191" s="1"/>
      <c r="F191" s="1"/>
      <c r="G191" s="1"/>
      <c r="H191" s="1"/>
      <c r="I191" s="1"/>
      <c r="J191" s="6"/>
      <c r="K191" s="4"/>
    </row>
    <row r="192" spans="3:11" ht="12.75">
      <c r="C192" s="5">
        <v>68</v>
      </c>
      <c r="D192" s="1" t="s">
        <v>52</v>
      </c>
      <c r="E192" s="1">
        <v>50</v>
      </c>
      <c r="F192" s="1">
        <v>3.8</v>
      </c>
      <c r="G192" s="1">
        <v>4.9</v>
      </c>
      <c r="H192" s="1">
        <v>37.3</v>
      </c>
      <c r="I192" s="1">
        <v>208.5</v>
      </c>
      <c r="J192" s="6">
        <v>0</v>
      </c>
      <c r="K192" s="4"/>
    </row>
    <row r="193" spans="3:11" ht="12.75">
      <c r="C193" s="5">
        <v>41</v>
      </c>
      <c r="D193" s="1" t="s">
        <v>47</v>
      </c>
      <c r="E193" s="1">
        <v>200</v>
      </c>
      <c r="F193" s="1">
        <v>0.12</v>
      </c>
      <c r="G193" s="1">
        <v>3.06</v>
      </c>
      <c r="H193" s="1">
        <v>13</v>
      </c>
      <c r="I193" s="1">
        <v>49.28</v>
      </c>
      <c r="J193" s="6">
        <v>0.6</v>
      </c>
      <c r="K193" s="4"/>
    </row>
    <row r="194" spans="3:11" ht="12.75">
      <c r="C194" s="5"/>
      <c r="D194" s="1"/>
      <c r="E194" s="16">
        <f aca="true" t="shared" si="17" ref="E194:J194">SUM(E192:E193)</f>
        <v>250</v>
      </c>
      <c r="F194" s="16">
        <f t="shared" si="17"/>
        <v>3.92</v>
      </c>
      <c r="G194" s="16">
        <f t="shared" si="17"/>
        <v>7.960000000000001</v>
      </c>
      <c r="H194" s="16">
        <f t="shared" si="17"/>
        <v>50.3</v>
      </c>
      <c r="I194" s="16">
        <f t="shared" si="17"/>
        <v>257.78</v>
      </c>
      <c r="J194" s="18">
        <f t="shared" si="17"/>
        <v>0.6</v>
      </c>
      <c r="K194" s="4"/>
    </row>
    <row r="195" spans="3:11" ht="12.75">
      <c r="C195" s="5"/>
      <c r="D195" s="1"/>
      <c r="E195" s="1"/>
      <c r="F195" s="1"/>
      <c r="G195" s="1"/>
      <c r="H195" s="1"/>
      <c r="I195" s="1"/>
      <c r="J195" s="6"/>
      <c r="K195" s="4"/>
    </row>
    <row r="196" spans="3:11" ht="12.75">
      <c r="C196" s="5"/>
      <c r="D196" s="13" t="s">
        <v>154</v>
      </c>
      <c r="E196" s="1"/>
      <c r="F196" s="1"/>
      <c r="G196" s="1"/>
      <c r="H196" s="1"/>
      <c r="I196" s="1"/>
      <c r="J196" s="6"/>
      <c r="K196" s="4"/>
    </row>
    <row r="197" spans="3:11" ht="12.75">
      <c r="C197" s="5">
        <v>144</v>
      </c>
      <c r="D197" s="1" t="s">
        <v>82</v>
      </c>
      <c r="E197" s="1">
        <v>110</v>
      </c>
      <c r="F197" s="1">
        <v>14.3</v>
      </c>
      <c r="G197" s="1">
        <v>12.2</v>
      </c>
      <c r="H197" s="1">
        <v>31.6</v>
      </c>
      <c r="I197" s="1">
        <v>348.5</v>
      </c>
      <c r="J197" s="6">
        <v>0.5</v>
      </c>
      <c r="K197" s="4"/>
    </row>
    <row r="198" spans="3:11" ht="12.75">
      <c r="C198" s="17">
        <v>157</v>
      </c>
      <c r="D198" s="1" t="s">
        <v>83</v>
      </c>
      <c r="E198" s="1">
        <v>30</v>
      </c>
      <c r="F198" s="1">
        <v>1.2</v>
      </c>
      <c r="G198" s="1">
        <v>1.08</v>
      </c>
      <c r="H198" s="1">
        <v>2.4</v>
      </c>
      <c r="I198" s="1">
        <v>35.25</v>
      </c>
      <c r="J198" s="6">
        <v>0.1</v>
      </c>
      <c r="K198" s="4"/>
    </row>
    <row r="199" spans="3:11" ht="12.75">
      <c r="C199" s="5">
        <v>41</v>
      </c>
      <c r="D199" s="1" t="s">
        <v>47</v>
      </c>
      <c r="E199" s="1">
        <v>200</v>
      </c>
      <c r="F199" s="1">
        <v>0.12</v>
      </c>
      <c r="G199" s="1">
        <v>3.06</v>
      </c>
      <c r="H199" s="1">
        <v>13</v>
      </c>
      <c r="I199" s="1">
        <v>49.28</v>
      </c>
      <c r="J199" s="6">
        <v>0.6</v>
      </c>
      <c r="K199" s="4"/>
    </row>
    <row r="200" spans="3:11" ht="12.75">
      <c r="C200" s="5">
        <v>84</v>
      </c>
      <c r="D200" s="1" t="s">
        <v>21</v>
      </c>
      <c r="E200" s="1">
        <v>30</v>
      </c>
      <c r="F200" s="1">
        <v>2.13</v>
      </c>
      <c r="G200" s="1">
        <v>0.33</v>
      </c>
      <c r="H200" s="1">
        <v>13.92</v>
      </c>
      <c r="I200" s="1">
        <v>68.7</v>
      </c>
      <c r="J200" s="6">
        <v>0</v>
      </c>
      <c r="K200" s="4"/>
    </row>
    <row r="201" spans="3:11" ht="12.75">
      <c r="C201" s="5"/>
      <c r="D201" s="1"/>
      <c r="E201" s="16">
        <f aca="true" t="shared" si="18" ref="E201:J201">SUM(E197:E200)</f>
        <v>370</v>
      </c>
      <c r="F201" s="16">
        <f t="shared" si="18"/>
        <v>17.75</v>
      </c>
      <c r="G201" s="16">
        <f t="shared" si="18"/>
        <v>16.669999999999998</v>
      </c>
      <c r="H201" s="16">
        <f t="shared" si="18"/>
        <v>60.92</v>
      </c>
      <c r="I201" s="16">
        <f>SUM(I197:I200)</f>
        <v>501.72999999999996</v>
      </c>
      <c r="J201" s="18">
        <f t="shared" si="18"/>
        <v>1.2</v>
      </c>
      <c r="K201" s="4"/>
    </row>
    <row r="202" spans="3:11" ht="12.75">
      <c r="C202" s="5"/>
      <c r="D202" s="1"/>
      <c r="E202" s="1"/>
      <c r="F202" s="1"/>
      <c r="G202" s="1"/>
      <c r="H202" s="1"/>
      <c r="I202" s="1"/>
      <c r="J202" s="6"/>
      <c r="K202" s="4"/>
    </row>
    <row r="203" spans="3:11" ht="12.75">
      <c r="C203" s="5"/>
      <c r="D203" s="1" t="s">
        <v>127</v>
      </c>
      <c r="E203" s="1">
        <f aca="true" t="shared" si="19" ref="E203:J203">SUM(E176+E179+E190+E194+E201)</f>
        <v>1858</v>
      </c>
      <c r="F203" s="1">
        <f t="shared" si="19"/>
        <v>57.76</v>
      </c>
      <c r="G203" s="1">
        <f t="shared" si="19"/>
        <v>65.5</v>
      </c>
      <c r="H203" s="1">
        <f t="shared" si="19"/>
        <v>277.67</v>
      </c>
      <c r="I203" s="1">
        <f>SUM(I176+I179+I190+I194+I201)</f>
        <v>2034.86</v>
      </c>
      <c r="J203" s="6">
        <f t="shared" si="19"/>
        <v>21.810000000000002</v>
      </c>
      <c r="K203" s="4"/>
    </row>
    <row r="204" spans="3:17" ht="12.75">
      <c r="C204" s="5"/>
      <c r="D204" s="1" t="s">
        <v>56</v>
      </c>
      <c r="E204" s="1"/>
      <c r="F204" s="16">
        <v>54</v>
      </c>
      <c r="G204" s="16">
        <v>60</v>
      </c>
      <c r="H204" s="16">
        <v>261</v>
      </c>
      <c r="I204" s="16">
        <v>1800</v>
      </c>
      <c r="J204" s="18">
        <v>50</v>
      </c>
      <c r="K204" s="4"/>
      <c r="L204" s="4"/>
      <c r="M204" s="4"/>
      <c r="N204" s="4"/>
      <c r="O204" s="4"/>
      <c r="P204" s="4"/>
      <c r="Q204" s="4"/>
    </row>
    <row r="205" spans="3:11" ht="12.75">
      <c r="C205" s="5"/>
      <c r="D205" s="1" t="s">
        <v>18</v>
      </c>
      <c r="E205" s="1"/>
      <c r="F205" s="1">
        <f>F203-F204</f>
        <v>3.759999999999998</v>
      </c>
      <c r="G205" s="1">
        <f>G203-G204</f>
        <v>5.5</v>
      </c>
      <c r="H205" s="1">
        <f>H203-H204</f>
        <v>16.670000000000016</v>
      </c>
      <c r="I205" s="1">
        <f>I203-I204</f>
        <v>234.8599999999999</v>
      </c>
      <c r="J205" s="6">
        <f>J203-J204</f>
        <v>-28.189999999999998</v>
      </c>
      <c r="K205" s="4"/>
    </row>
    <row r="206" spans="3:11" ht="12.75">
      <c r="C206" s="5"/>
      <c r="D206" s="1"/>
      <c r="E206" s="1"/>
      <c r="F206" s="1"/>
      <c r="G206" s="1"/>
      <c r="H206" s="1"/>
      <c r="I206" s="1"/>
      <c r="J206" s="6"/>
      <c r="K206" s="4"/>
    </row>
    <row r="207" spans="3:11" ht="12.75">
      <c r="C207" s="5"/>
      <c r="D207" s="1"/>
      <c r="E207" s="1"/>
      <c r="F207" s="1"/>
      <c r="G207" s="1"/>
      <c r="H207" s="1"/>
      <c r="I207" s="1"/>
      <c r="J207" s="6"/>
      <c r="K207" s="4"/>
    </row>
    <row r="208" spans="3:11" ht="12.75">
      <c r="C208" s="5"/>
      <c r="D208" s="1"/>
      <c r="E208" s="1"/>
      <c r="F208" s="1"/>
      <c r="G208" s="1"/>
      <c r="H208" s="1"/>
      <c r="I208" s="1"/>
      <c r="J208" s="6"/>
      <c r="K208" s="4"/>
    </row>
    <row r="209" spans="3:11" ht="13.5" thickBot="1">
      <c r="C209" s="7"/>
      <c r="D209" s="8"/>
      <c r="E209" s="8"/>
      <c r="F209" s="8"/>
      <c r="G209" s="8"/>
      <c r="H209" s="8"/>
      <c r="I209" s="8"/>
      <c r="J209" s="9"/>
      <c r="K209" s="4"/>
    </row>
    <row r="211" spans="3:10" ht="12.75">
      <c r="C211" s="4"/>
      <c r="D211" s="4"/>
      <c r="E211" s="4"/>
      <c r="F211" s="4"/>
      <c r="G211" s="4"/>
      <c r="H211" s="4"/>
      <c r="I211" s="4"/>
      <c r="J211" s="4"/>
    </row>
    <row r="212" spans="3:10" ht="12.75">
      <c r="C212" s="4"/>
      <c r="D212" s="4"/>
      <c r="E212" s="4"/>
      <c r="F212" s="4"/>
      <c r="G212" s="4"/>
      <c r="H212" s="4"/>
      <c r="I212" s="4"/>
      <c r="J212" s="4"/>
    </row>
    <row r="214" spans="3:4" ht="12.75">
      <c r="C214" s="120" t="s">
        <v>84</v>
      </c>
      <c r="D214" s="120"/>
    </row>
    <row r="215" spans="3:4" ht="12.75">
      <c r="C215" s="120" t="s">
        <v>9</v>
      </c>
      <c r="D215" s="120"/>
    </row>
    <row r="216" spans="3:4" ht="12.75">
      <c r="C216" s="120" t="s">
        <v>10</v>
      </c>
      <c r="D216" s="120"/>
    </row>
    <row r="217" spans="3:4" ht="12.75">
      <c r="C217" s="120" t="s">
        <v>11</v>
      </c>
      <c r="D217" s="120"/>
    </row>
    <row r="221" ht="13.5" thickBot="1"/>
    <row r="222" spans="3:11" ht="12.75">
      <c r="C222" s="121" t="s">
        <v>0</v>
      </c>
      <c r="D222" s="116" t="s">
        <v>1</v>
      </c>
      <c r="E222" s="116" t="s">
        <v>2</v>
      </c>
      <c r="F222" s="94" t="s">
        <v>3</v>
      </c>
      <c r="G222" s="95"/>
      <c r="H222" s="96"/>
      <c r="I222" s="116" t="s">
        <v>7</v>
      </c>
      <c r="J222" s="114" t="s">
        <v>8</v>
      </c>
      <c r="K222" s="4"/>
    </row>
    <row r="223" spans="3:11" ht="26.25">
      <c r="C223" s="122"/>
      <c r="D223" s="117"/>
      <c r="E223" s="117"/>
      <c r="F223" s="3" t="s">
        <v>4</v>
      </c>
      <c r="G223" s="3" t="s">
        <v>5</v>
      </c>
      <c r="H223" s="3" t="s">
        <v>6</v>
      </c>
      <c r="I223" s="117"/>
      <c r="J223" s="115"/>
      <c r="K223" s="4"/>
    </row>
    <row r="224" spans="3:11" ht="12.75">
      <c r="C224" s="5"/>
      <c r="D224" s="13" t="s">
        <v>128</v>
      </c>
      <c r="E224" s="1"/>
      <c r="F224" s="1"/>
      <c r="G224" s="1"/>
      <c r="H224" s="1"/>
      <c r="I224" s="1"/>
      <c r="J224" s="6"/>
      <c r="K224" s="4"/>
    </row>
    <row r="225" spans="3:11" ht="12.75">
      <c r="C225" s="5">
        <v>138</v>
      </c>
      <c r="D225" s="1" t="s">
        <v>85</v>
      </c>
      <c r="E225" s="1">
        <v>200</v>
      </c>
      <c r="F225" s="1">
        <v>3</v>
      </c>
      <c r="G225" s="1">
        <v>4.27</v>
      </c>
      <c r="H225" s="1">
        <v>14.6</v>
      </c>
      <c r="I225" s="1">
        <v>175.33</v>
      </c>
      <c r="J225" s="6">
        <v>0</v>
      </c>
      <c r="K225" s="4"/>
    </row>
    <row r="226" spans="3:11" ht="12.75">
      <c r="C226" s="5">
        <v>70</v>
      </c>
      <c r="D226" s="1" t="s">
        <v>59</v>
      </c>
      <c r="E226" s="1">
        <v>40</v>
      </c>
      <c r="F226" s="1">
        <v>3.08</v>
      </c>
      <c r="G226" s="1">
        <v>6.92</v>
      </c>
      <c r="H226" s="1">
        <v>19.5</v>
      </c>
      <c r="I226" s="1">
        <v>156</v>
      </c>
      <c r="J226" s="6">
        <v>0</v>
      </c>
      <c r="K226" s="4"/>
    </row>
    <row r="227" spans="3:11" ht="12.75">
      <c r="C227" s="5"/>
      <c r="D227" s="1" t="s">
        <v>46</v>
      </c>
      <c r="E227" s="1">
        <v>8</v>
      </c>
      <c r="F227" s="1"/>
      <c r="G227" s="1"/>
      <c r="H227" s="1"/>
      <c r="I227" s="1"/>
      <c r="J227" s="6"/>
      <c r="K227" s="4"/>
    </row>
    <row r="228" spans="3:11" ht="12.75">
      <c r="C228" s="5">
        <v>41</v>
      </c>
      <c r="D228" s="1" t="s">
        <v>86</v>
      </c>
      <c r="E228" s="1">
        <v>200</v>
      </c>
      <c r="F228" s="1">
        <v>0.12</v>
      </c>
      <c r="G228" s="1">
        <v>3.06</v>
      </c>
      <c r="H228" s="1">
        <v>13</v>
      </c>
      <c r="I228" s="1">
        <v>49.28</v>
      </c>
      <c r="J228" s="6">
        <v>0.6</v>
      </c>
      <c r="K228" s="4"/>
    </row>
    <row r="229" spans="3:11" ht="12.75">
      <c r="C229" s="5"/>
      <c r="D229" s="1"/>
      <c r="E229" s="16">
        <f aca="true" t="shared" si="20" ref="E229:J229">SUM(E225:E228)</f>
        <v>448</v>
      </c>
      <c r="F229" s="16">
        <f t="shared" si="20"/>
        <v>6.2</v>
      </c>
      <c r="G229" s="16">
        <f t="shared" si="20"/>
        <v>14.25</v>
      </c>
      <c r="H229" s="16">
        <f t="shared" si="20"/>
        <v>47.1</v>
      </c>
      <c r="I229" s="16">
        <f t="shared" si="20"/>
        <v>380.61</v>
      </c>
      <c r="J229" s="18">
        <f t="shared" si="20"/>
        <v>0.6</v>
      </c>
      <c r="K229" s="4"/>
    </row>
    <row r="230" spans="3:11" ht="12.75">
      <c r="C230" s="5"/>
      <c r="D230" s="13" t="s">
        <v>113</v>
      </c>
      <c r="E230" s="1"/>
      <c r="F230" s="1"/>
      <c r="G230" s="1"/>
      <c r="H230" s="1"/>
      <c r="I230" s="1"/>
      <c r="J230" s="6"/>
      <c r="K230" s="4"/>
    </row>
    <row r="231" spans="3:11" ht="12.75">
      <c r="C231" s="5">
        <v>124</v>
      </c>
      <c r="D231" s="1" t="s">
        <v>220</v>
      </c>
      <c r="E231" s="1">
        <v>150</v>
      </c>
      <c r="F231" s="1">
        <v>0.3</v>
      </c>
      <c r="G231" s="1">
        <v>0</v>
      </c>
      <c r="H231" s="1">
        <v>15.15</v>
      </c>
      <c r="I231" s="1">
        <v>59.54</v>
      </c>
      <c r="J231" s="6">
        <v>9.3</v>
      </c>
      <c r="K231" s="4"/>
    </row>
    <row r="232" spans="3:11" ht="12.75">
      <c r="C232" s="5"/>
      <c r="D232" s="1"/>
      <c r="E232" s="1"/>
      <c r="F232" s="1"/>
      <c r="G232" s="1"/>
      <c r="H232" s="1"/>
      <c r="I232" s="1"/>
      <c r="J232" s="6"/>
      <c r="K232" s="4"/>
    </row>
    <row r="233" spans="3:11" ht="12.75">
      <c r="C233" s="5"/>
      <c r="D233" s="13" t="s">
        <v>136</v>
      </c>
      <c r="E233" s="1"/>
      <c r="F233" s="1"/>
      <c r="G233" s="1"/>
      <c r="H233" s="1"/>
      <c r="I233" s="1"/>
      <c r="J233" s="6"/>
      <c r="K233" s="4"/>
    </row>
    <row r="234" spans="3:11" ht="12.75">
      <c r="C234" s="5">
        <v>4</v>
      </c>
      <c r="D234" s="1" t="s">
        <v>87</v>
      </c>
      <c r="E234" s="1">
        <v>200</v>
      </c>
      <c r="F234" s="1">
        <v>3.38</v>
      </c>
      <c r="G234" s="1">
        <v>1.9</v>
      </c>
      <c r="H234" s="1">
        <v>12.24</v>
      </c>
      <c r="I234" s="1">
        <v>130.7</v>
      </c>
      <c r="J234" s="6">
        <v>7.3</v>
      </c>
      <c r="K234" s="4"/>
    </row>
    <row r="235" spans="3:11" ht="12.75">
      <c r="C235" s="5">
        <v>191</v>
      </c>
      <c r="D235" s="1" t="s">
        <v>88</v>
      </c>
      <c r="E235" s="1">
        <v>60</v>
      </c>
      <c r="F235" s="1">
        <v>9.87</v>
      </c>
      <c r="G235" s="1">
        <v>6.09</v>
      </c>
      <c r="H235" s="1">
        <v>6.28</v>
      </c>
      <c r="I235" s="1">
        <v>117.94</v>
      </c>
      <c r="J235" s="6">
        <v>20.73</v>
      </c>
      <c r="K235" s="4"/>
    </row>
    <row r="236" spans="3:11" ht="12.75">
      <c r="C236" s="5">
        <v>186</v>
      </c>
      <c r="D236" s="1" t="s">
        <v>89</v>
      </c>
      <c r="E236" s="1">
        <v>150</v>
      </c>
      <c r="F236" s="1">
        <v>5.25</v>
      </c>
      <c r="G236" s="1">
        <v>3.75</v>
      </c>
      <c r="H236" s="1">
        <v>24.6</v>
      </c>
      <c r="I236" s="1">
        <v>166.5</v>
      </c>
      <c r="J236" s="6">
        <v>0</v>
      </c>
      <c r="K236" s="4"/>
    </row>
    <row r="237" spans="3:11" ht="12.75">
      <c r="C237" s="5">
        <v>96</v>
      </c>
      <c r="D237" s="1" t="s">
        <v>90</v>
      </c>
      <c r="E237" s="1">
        <v>30</v>
      </c>
      <c r="F237" s="1">
        <v>0.4</v>
      </c>
      <c r="G237" s="1">
        <v>3</v>
      </c>
      <c r="H237" s="1">
        <v>4.8</v>
      </c>
      <c r="I237" s="1">
        <v>48.4</v>
      </c>
      <c r="J237" s="6">
        <v>0</v>
      </c>
      <c r="K237" s="4"/>
    </row>
    <row r="238" spans="3:11" ht="12.75">
      <c r="C238" s="5">
        <v>37</v>
      </c>
      <c r="D238" s="1" t="s">
        <v>64</v>
      </c>
      <c r="E238" s="1">
        <v>200</v>
      </c>
      <c r="F238" s="1">
        <v>1.04</v>
      </c>
      <c r="G238" s="1">
        <v>0</v>
      </c>
      <c r="H238" s="1">
        <v>26.96</v>
      </c>
      <c r="I238" s="1">
        <v>107.44</v>
      </c>
      <c r="J238" s="6">
        <v>0.8</v>
      </c>
      <c r="K238" s="4"/>
    </row>
    <row r="239" spans="3:11" ht="12.75">
      <c r="C239" s="5">
        <v>84</v>
      </c>
      <c r="D239" s="1" t="s">
        <v>21</v>
      </c>
      <c r="E239" s="1">
        <v>60</v>
      </c>
      <c r="F239" s="1">
        <v>4.26</v>
      </c>
      <c r="G239" s="1">
        <v>0.66</v>
      </c>
      <c r="H239" s="1">
        <v>27.84</v>
      </c>
      <c r="I239" s="1">
        <v>137.4</v>
      </c>
      <c r="J239" s="6">
        <v>0</v>
      </c>
      <c r="K239" s="4"/>
    </row>
    <row r="240" spans="3:11" ht="12.75">
      <c r="C240" s="5"/>
      <c r="D240" s="1"/>
      <c r="E240" s="16">
        <f aca="true" t="shared" si="21" ref="E240:J240">SUM(E234:E239)</f>
        <v>700</v>
      </c>
      <c r="F240" s="16">
        <f t="shared" si="21"/>
        <v>24.199999999999996</v>
      </c>
      <c r="G240" s="16">
        <f t="shared" si="21"/>
        <v>15.4</v>
      </c>
      <c r="H240" s="16">
        <f t="shared" si="21"/>
        <v>102.72</v>
      </c>
      <c r="I240" s="16">
        <f t="shared" si="21"/>
        <v>708.38</v>
      </c>
      <c r="J240" s="18">
        <f t="shared" si="21"/>
        <v>28.830000000000002</v>
      </c>
      <c r="K240" s="4"/>
    </row>
    <row r="241" spans="3:11" ht="12.75">
      <c r="C241" s="5"/>
      <c r="D241" s="13" t="s">
        <v>129</v>
      </c>
      <c r="E241" s="1"/>
      <c r="F241" s="1"/>
      <c r="G241" s="1"/>
      <c r="H241" s="1"/>
      <c r="I241" s="1"/>
      <c r="J241" s="6"/>
      <c r="K241" s="4"/>
    </row>
    <row r="242" spans="3:11" ht="12.75">
      <c r="C242" s="17">
        <v>62</v>
      </c>
      <c r="D242" s="1" t="s">
        <v>222</v>
      </c>
      <c r="E242" s="1">
        <v>80</v>
      </c>
      <c r="F242" s="1">
        <v>3.96</v>
      </c>
      <c r="G242" s="1">
        <v>2.48</v>
      </c>
      <c r="H242" s="1">
        <v>33.3</v>
      </c>
      <c r="I242" s="1">
        <v>178.3</v>
      </c>
      <c r="J242" s="6">
        <v>0.16</v>
      </c>
      <c r="K242" s="4"/>
    </row>
    <row r="243" spans="3:11" ht="12.75">
      <c r="C243" s="5">
        <v>33</v>
      </c>
      <c r="D243" s="1" t="s">
        <v>91</v>
      </c>
      <c r="E243" s="1">
        <v>200</v>
      </c>
      <c r="F243" s="1">
        <v>5.8</v>
      </c>
      <c r="G243" s="1">
        <v>6.4</v>
      </c>
      <c r="H243" s="1">
        <v>8</v>
      </c>
      <c r="I243" s="1">
        <v>118</v>
      </c>
      <c r="J243" s="6">
        <v>1.4</v>
      </c>
      <c r="K243" s="4"/>
    </row>
    <row r="244" spans="3:11" ht="12.75">
      <c r="C244" s="5"/>
      <c r="D244" s="1"/>
      <c r="E244" s="16">
        <f aca="true" t="shared" si="22" ref="E244:J244">SUM(E242:E243)</f>
        <v>280</v>
      </c>
      <c r="F244" s="16">
        <f t="shared" si="22"/>
        <v>9.76</v>
      </c>
      <c r="G244" s="16">
        <f t="shared" si="22"/>
        <v>8.88</v>
      </c>
      <c r="H244" s="16">
        <f t="shared" si="22"/>
        <v>41.3</v>
      </c>
      <c r="I244" s="16">
        <f t="shared" si="22"/>
        <v>296.3</v>
      </c>
      <c r="J244" s="18">
        <f t="shared" si="22"/>
        <v>1.5599999999999998</v>
      </c>
      <c r="K244" s="4"/>
    </row>
    <row r="245" spans="3:11" ht="12.75">
      <c r="C245" s="5"/>
      <c r="D245" s="13" t="s">
        <v>215</v>
      </c>
      <c r="E245" s="1"/>
      <c r="F245" s="1"/>
      <c r="G245" s="1"/>
      <c r="H245" s="1"/>
      <c r="I245" s="1"/>
      <c r="J245" s="6"/>
      <c r="K245" s="4"/>
    </row>
    <row r="246" spans="3:11" ht="12.75">
      <c r="C246" s="17">
        <v>228</v>
      </c>
      <c r="D246" s="1" t="s">
        <v>164</v>
      </c>
      <c r="E246" s="1">
        <v>70</v>
      </c>
      <c r="F246" s="1">
        <v>10.36</v>
      </c>
      <c r="G246" s="1">
        <v>3.01</v>
      </c>
      <c r="H246" s="1">
        <v>2.38</v>
      </c>
      <c r="I246" s="1">
        <v>70</v>
      </c>
      <c r="J246" s="6">
        <v>0.07</v>
      </c>
      <c r="K246" s="4"/>
    </row>
    <row r="247" spans="3:11" ht="12.75">
      <c r="C247" s="5">
        <v>240</v>
      </c>
      <c r="D247" s="1" t="s">
        <v>214</v>
      </c>
      <c r="E247" s="1">
        <v>150</v>
      </c>
      <c r="F247" s="1">
        <v>2.23</v>
      </c>
      <c r="G247" s="1">
        <v>4.04</v>
      </c>
      <c r="H247" s="1">
        <v>10.16</v>
      </c>
      <c r="I247" s="1">
        <v>86.67</v>
      </c>
      <c r="J247" s="6">
        <v>14.33</v>
      </c>
      <c r="K247" s="4"/>
    </row>
    <row r="248" spans="3:11" ht="12.75">
      <c r="C248" s="5">
        <v>41</v>
      </c>
      <c r="D248" s="1" t="s">
        <v>47</v>
      </c>
      <c r="E248" s="1">
        <v>200</v>
      </c>
      <c r="F248" s="1">
        <v>0.12</v>
      </c>
      <c r="G248" s="1">
        <v>3.06</v>
      </c>
      <c r="H248" s="1">
        <v>13</v>
      </c>
      <c r="I248" s="1">
        <v>49.28</v>
      </c>
      <c r="J248" s="6">
        <v>0.6</v>
      </c>
      <c r="K248" s="4"/>
    </row>
    <row r="249" spans="3:11" ht="12.75">
      <c r="C249" s="5">
        <v>84</v>
      </c>
      <c r="D249" s="1" t="s">
        <v>21</v>
      </c>
      <c r="E249" s="1">
        <v>30</v>
      </c>
      <c r="F249" s="1">
        <v>2.13</v>
      </c>
      <c r="G249" s="1">
        <v>0.33</v>
      </c>
      <c r="H249" s="1">
        <v>13.92</v>
      </c>
      <c r="I249" s="1">
        <v>68.7</v>
      </c>
      <c r="J249" s="6">
        <v>0</v>
      </c>
      <c r="K249" s="4"/>
    </row>
    <row r="250" spans="3:11" ht="12.75">
      <c r="C250" s="5"/>
      <c r="D250" s="1"/>
      <c r="E250" s="16">
        <f aca="true" t="shared" si="23" ref="E250:J250">SUM(E246:E249)</f>
        <v>450</v>
      </c>
      <c r="F250" s="16">
        <f t="shared" si="23"/>
        <v>14.84</v>
      </c>
      <c r="G250" s="16">
        <f t="shared" si="23"/>
        <v>10.44</v>
      </c>
      <c r="H250" s="16">
        <f t="shared" si="23"/>
        <v>39.46</v>
      </c>
      <c r="I250" s="16">
        <f t="shared" si="23"/>
        <v>274.65000000000003</v>
      </c>
      <c r="J250" s="18">
        <f t="shared" si="23"/>
        <v>15</v>
      </c>
      <c r="K250" s="4"/>
    </row>
    <row r="251" spans="3:11" ht="12.75">
      <c r="C251" s="5"/>
      <c r="D251" s="1"/>
      <c r="E251" s="1"/>
      <c r="F251" s="1"/>
      <c r="G251" s="1"/>
      <c r="H251" s="1"/>
      <c r="I251" s="1"/>
      <c r="J251" s="6"/>
      <c r="K251" s="4"/>
    </row>
    <row r="252" spans="3:11" ht="12.75">
      <c r="C252" s="5"/>
      <c r="D252" s="1" t="s">
        <v>132</v>
      </c>
      <c r="E252" s="1">
        <f aca="true" t="shared" si="24" ref="E252:J252">SUM(E229+E231+E240+E244+E250)</f>
        <v>2028</v>
      </c>
      <c r="F252" s="1">
        <f t="shared" si="24"/>
        <v>55.3</v>
      </c>
      <c r="G252" s="1">
        <f t="shared" si="24"/>
        <v>48.97</v>
      </c>
      <c r="H252" s="1">
        <f t="shared" si="24"/>
        <v>245.73</v>
      </c>
      <c r="I252" s="1">
        <f t="shared" si="24"/>
        <v>1719.48</v>
      </c>
      <c r="J252" s="6">
        <f t="shared" si="24"/>
        <v>55.290000000000006</v>
      </c>
      <c r="K252" s="4"/>
    </row>
    <row r="253" spans="3:17" ht="12.75">
      <c r="C253" s="5"/>
      <c r="D253" s="1" t="s">
        <v>56</v>
      </c>
      <c r="E253" s="1"/>
      <c r="F253" s="16">
        <v>54</v>
      </c>
      <c r="G253" s="16">
        <v>60</v>
      </c>
      <c r="H253" s="16">
        <v>261</v>
      </c>
      <c r="I253" s="16">
        <v>1800</v>
      </c>
      <c r="J253" s="18">
        <v>50</v>
      </c>
      <c r="K253" s="4"/>
      <c r="L253" s="4"/>
      <c r="M253" s="4"/>
      <c r="N253" s="4"/>
      <c r="O253" s="4"/>
      <c r="P253" s="4"/>
      <c r="Q253" s="4"/>
    </row>
    <row r="254" spans="3:11" ht="12.75">
      <c r="C254" s="5"/>
      <c r="D254" s="1" t="s">
        <v>18</v>
      </c>
      <c r="E254" s="1"/>
      <c r="F254" s="1">
        <f>F252-F253</f>
        <v>1.2999999999999972</v>
      </c>
      <c r="G254" s="1">
        <f>G252-G253</f>
        <v>-11.030000000000001</v>
      </c>
      <c r="H254" s="1">
        <f>H252-H253</f>
        <v>-15.27000000000001</v>
      </c>
      <c r="I254" s="1">
        <f>I252-I253</f>
        <v>-80.51999999999998</v>
      </c>
      <c r="J254" s="6">
        <f>J252-J253</f>
        <v>5.290000000000006</v>
      </c>
      <c r="K254" s="4"/>
    </row>
    <row r="255" spans="3:11" ht="12.75">
      <c r="C255" s="5"/>
      <c r="D255" s="1"/>
      <c r="E255" s="1"/>
      <c r="F255" s="1"/>
      <c r="G255" s="1"/>
      <c r="H255" s="1"/>
      <c r="I255" s="1"/>
      <c r="J255" s="6"/>
      <c r="K255" s="4"/>
    </row>
    <row r="256" spans="3:11" ht="12.75">
      <c r="C256" s="5"/>
      <c r="D256" s="1"/>
      <c r="E256" s="1"/>
      <c r="F256" s="1"/>
      <c r="G256" s="1"/>
      <c r="H256" s="1"/>
      <c r="I256" s="1"/>
      <c r="J256" s="6"/>
      <c r="K256" s="4"/>
    </row>
    <row r="257" spans="3:11" ht="12.75">
      <c r="C257" s="5"/>
      <c r="D257" s="1"/>
      <c r="E257" s="1"/>
      <c r="F257" s="1"/>
      <c r="G257" s="1"/>
      <c r="H257" s="1"/>
      <c r="I257" s="1"/>
      <c r="J257" s="6"/>
      <c r="K257" s="4"/>
    </row>
    <row r="258" spans="3:11" ht="12.75">
      <c r="C258" s="5"/>
      <c r="D258" s="1"/>
      <c r="E258" s="1"/>
      <c r="F258" s="1"/>
      <c r="G258" s="1"/>
      <c r="H258" s="1"/>
      <c r="I258" s="1"/>
      <c r="J258" s="6"/>
      <c r="K258" s="4"/>
    </row>
    <row r="259" spans="3:11" ht="12.75">
      <c r="C259" s="5"/>
      <c r="D259" s="1"/>
      <c r="E259" s="1"/>
      <c r="F259" s="1"/>
      <c r="G259" s="1"/>
      <c r="H259" s="1"/>
      <c r="I259" s="1"/>
      <c r="J259" s="6"/>
      <c r="K259" s="4"/>
    </row>
    <row r="260" spans="3:11" ht="12.75">
      <c r="C260" s="5"/>
      <c r="D260" s="1"/>
      <c r="E260" s="1"/>
      <c r="F260" s="1"/>
      <c r="G260" s="1"/>
      <c r="H260" s="1"/>
      <c r="I260" s="1"/>
      <c r="J260" s="6"/>
      <c r="K260" s="4"/>
    </row>
    <row r="261" spans="3:11" ht="12.75">
      <c r="C261" s="5"/>
      <c r="D261" s="1"/>
      <c r="E261" s="1"/>
      <c r="F261" s="1"/>
      <c r="G261" s="1"/>
      <c r="H261" s="1"/>
      <c r="I261" s="1"/>
      <c r="J261" s="6"/>
      <c r="K261" s="4"/>
    </row>
    <row r="262" spans="3:11" ht="13.5" thickBot="1">
      <c r="C262" s="7"/>
      <c r="D262" s="8"/>
      <c r="E262" s="8"/>
      <c r="F262" s="8"/>
      <c r="G262" s="8"/>
      <c r="H262" s="8"/>
      <c r="I262" s="8"/>
      <c r="J262" s="9"/>
      <c r="K262" s="4"/>
    </row>
    <row r="267" spans="3:4" ht="12.75">
      <c r="C267" s="120" t="s">
        <v>44</v>
      </c>
      <c r="D267" s="120"/>
    </row>
    <row r="268" spans="3:4" ht="12.75">
      <c r="C268" s="120" t="s">
        <v>12</v>
      </c>
      <c r="D268" s="120"/>
    </row>
    <row r="269" spans="3:4" ht="12.75">
      <c r="C269" s="120" t="s">
        <v>10</v>
      </c>
      <c r="D269" s="120"/>
    </row>
    <row r="270" spans="3:4" ht="12.75">
      <c r="C270" s="120" t="s">
        <v>11</v>
      </c>
      <c r="D270" s="120"/>
    </row>
    <row r="274" ht="13.5" thickBot="1"/>
    <row r="275" spans="3:11" ht="12.75">
      <c r="C275" s="121" t="s">
        <v>0</v>
      </c>
      <c r="D275" s="116" t="s">
        <v>1</v>
      </c>
      <c r="E275" s="116" t="s">
        <v>2</v>
      </c>
      <c r="F275" s="94" t="s">
        <v>3</v>
      </c>
      <c r="G275" s="95"/>
      <c r="H275" s="96"/>
      <c r="I275" s="116" t="s">
        <v>7</v>
      </c>
      <c r="J275" s="114" t="s">
        <v>8</v>
      </c>
      <c r="K275" s="4"/>
    </row>
    <row r="276" spans="3:11" ht="26.25">
      <c r="C276" s="122"/>
      <c r="D276" s="117"/>
      <c r="E276" s="117"/>
      <c r="F276" s="3" t="s">
        <v>4</v>
      </c>
      <c r="G276" s="3" t="s">
        <v>5</v>
      </c>
      <c r="H276" s="3" t="s">
        <v>6</v>
      </c>
      <c r="I276" s="117"/>
      <c r="J276" s="115"/>
      <c r="K276" s="4"/>
    </row>
    <row r="277" spans="3:11" ht="12.75">
      <c r="C277" s="5"/>
      <c r="D277" s="13" t="s">
        <v>125</v>
      </c>
      <c r="E277" s="1"/>
      <c r="F277" s="1"/>
      <c r="G277" s="1"/>
      <c r="H277" s="1"/>
      <c r="I277" s="1"/>
      <c r="J277" s="6"/>
      <c r="K277" s="4"/>
    </row>
    <row r="278" spans="3:11" ht="12.75">
      <c r="C278" s="5">
        <v>132</v>
      </c>
      <c r="D278" s="1" t="s">
        <v>45</v>
      </c>
      <c r="E278" s="1">
        <v>200</v>
      </c>
      <c r="F278" s="1">
        <v>6.21</v>
      </c>
      <c r="G278" s="1">
        <v>7.47</v>
      </c>
      <c r="H278" s="1">
        <v>25.09</v>
      </c>
      <c r="I278" s="1">
        <v>192</v>
      </c>
      <c r="J278" s="6">
        <v>1.95</v>
      </c>
      <c r="K278" s="4"/>
    </row>
    <row r="279" spans="3:11" ht="12.75">
      <c r="C279" s="5">
        <v>70</v>
      </c>
      <c r="D279" s="1" t="s">
        <v>21</v>
      </c>
      <c r="E279" s="1">
        <v>40</v>
      </c>
      <c r="F279" s="1">
        <v>3.08</v>
      </c>
      <c r="G279" s="1">
        <v>6.92</v>
      </c>
      <c r="H279" s="1">
        <v>19.5</v>
      </c>
      <c r="I279" s="1">
        <v>156</v>
      </c>
      <c r="J279" s="6">
        <v>0</v>
      </c>
      <c r="K279" s="4"/>
    </row>
    <row r="280" spans="3:11" ht="12.75">
      <c r="C280" s="5"/>
      <c r="D280" s="1" t="s">
        <v>46</v>
      </c>
      <c r="E280" s="1">
        <v>8</v>
      </c>
      <c r="F280" s="1"/>
      <c r="G280" s="1"/>
      <c r="H280" s="1"/>
      <c r="I280" s="1"/>
      <c r="J280" s="6"/>
      <c r="K280" s="4"/>
    </row>
    <row r="281" spans="3:11" ht="12.75">
      <c r="C281" s="5">
        <v>31</v>
      </c>
      <c r="D281" s="1" t="s">
        <v>60</v>
      </c>
      <c r="E281" s="1">
        <v>200</v>
      </c>
      <c r="F281" s="1">
        <v>2.24</v>
      </c>
      <c r="G281" s="1">
        <v>0.36</v>
      </c>
      <c r="H281" s="1">
        <v>18.89</v>
      </c>
      <c r="I281" s="1">
        <v>84.53</v>
      </c>
      <c r="J281" s="6">
        <v>0.9</v>
      </c>
      <c r="K281" s="4"/>
    </row>
    <row r="282" spans="3:11" ht="12.75">
      <c r="C282" s="5"/>
      <c r="D282" s="1"/>
      <c r="E282" s="16">
        <f aca="true" t="shared" si="25" ref="E282:J282">SUM(E278:E281)</f>
        <v>448</v>
      </c>
      <c r="F282" s="16">
        <f t="shared" si="25"/>
        <v>11.53</v>
      </c>
      <c r="G282" s="16">
        <f t="shared" si="25"/>
        <v>14.75</v>
      </c>
      <c r="H282" s="16">
        <f t="shared" si="25"/>
        <v>63.480000000000004</v>
      </c>
      <c r="I282" s="16">
        <f t="shared" si="25"/>
        <v>432.53</v>
      </c>
      <c r="J282" s="18">
        <f t="shared" si="25"/>
        <v>2.85</v>
      </c>
      <c r="K282" s="4"/>
    </row>
    <row r="283" spans="3:11" ht="12.75">
      <c r="C283" s="5"/>
      <c r="D283" s="13" t="s">
        <v>113</v>
      </c>
      <c r="E283" s="1"/>
      <c r="F283" s="1"/>
      <c r="G283" s="1"/>
      <c r="H283" s="1"/>
      <c r="I283" s="1"/>
      <c r="J283" s="6"/>
      <c r="K283" s="4"/>
    </row>
    <row r="284" spans="3:11" ht="12.75">
      <c r="C284" s="5">
        <v>124</v>
      </c>
      <c r="D284" s="1" t="s">
        <v>220</v>
      </c>
      <c r="E284" s="1">
        <v>150</v>
      </c>
      <c r="F284" s="1">
        <v>0.3</v>
      </c>
      <c r="G284" s="1">
        <v>0</v>
      </c>
      <c r="H284" s="1">
        <v>15.15</v>
      </c>
      <c r="I284" s="1">
        <v>59.54</v>
      </c>
      <c r="J284" s="6">
        <v>9.3</v>
      </c>
      <c r="K284" s="4"/>
    </row>
    <row r="285" spans="3:11" ht="12.75">
      <c r="C285" s="5"/>
      <c r="D285" s="1"/>
      <c r="E285" s="1"/>
      <c r="F285" s="1"/>
      <c r="G285" s="1"/>
      <c r="H285" s="1"/>
      <c r="I285" s="1"/>
      <c r="J285" s="6"/>
      <c r="K285" s="4"/>
    </row>
    <row r="286" spans="3:11" ht="12.75">
      <c r="C286" s="5"/>
      <c r="D286" s="13" t="s">
        <v>156</v>
      </c>
      <c r="E286" s="1"/>
      <c r="F286" s="1"/>
      <c r="G286" s="1"/>
      <c r="H286" s="1"/>
      <c r="I286" s="1"/>
      <c r="J286" s="6"/>
      <c r="K286" s="4"/>
    </row>
    <row r="287" spans="3:11" ht="12.75">
      <c r="C287" s="5">
        <v>13</v>
      </c>
      <c r="D287" s="14" t="s">
        <v>77</v>
      </c>
      <c r="E287" s="1">
        <v>200</v>
      </c>
      <c r="F287" s="1">
        <v>3.08</v>
      </c>
      <c r="G287" s="1">
        <v>1.74</v>
      </c>
      <c r="H287" s="1">
        <v>5.42</v>
      </c>
      <c r="I287" s="1">
        <v>84.8</v>
      </c>
      <c r="J287" s="6">
        <v>9.98</v>
      </c>
      <c r="K287" s="4"/>
    </row>
    <row r="288" spans="3:11" ht="12.75">
      <c r="C288" s="5">
        <v>199</v>
      </c>
      <c r="D288" s="1" t="s">
        <v>78</v>
      </c>
      <c r="E288" s="1">
        <v>60</v>
      </c>
      <c r="F288" s="1">
        <v>8.6</v>
      </c>
      <c r="G288" s="1">
        <v>6.8</v>
      </c>
      <c r="H288" s="1">
        <v>6.1</v>
      </c>
      <c r="I288" s="1">
        <v>119.3</v>
      </c>
      <c r="J288" s="6">
        <v>0.8</v>
      </c>
      <c r="K288" s="4"/>
    </row>
    <row r="289" spans="3:11" ht="12.75">
      <c r="C289" s="17">
        <v>106</v>
      </c>
      <c r="D289" s="1" t="s">
        <v>130</v>
      </c>
      <c r="E289" s="1">
        <v>50</v>
      </c>
      <c r="F289" s="1">
        <v>0.7</v>
      </c>
      <c r="G289" s="1">
        <v>3.5</v>
      </c>
      <c r="H289" s="1">
        <v>4.8</v>
      </c>
      <c r="I289" s="1">
        <v>53</v>
      </c>
      <c r="J289" s="6">
        <v>1.5</v>
      </c>
      <c r="K289" s="4"/>
    </row>
    <row r="290" spans="3:11" ht="12.75">
      <c r="C290" s="5">
        <v>188</v>
      </c>
      <c r="D290" s="1" t="s">
        <v>104</v>
      </c>
      <c r="E290" s="1">
        <v>150</v>
      </c>
      <c r="F290" s="1">
        <v>3.3</v>
      </c>
      <c r="G290" s="1">
        <v>4.7</v>
      </c>
      <c r="H290" s="1">
        <v>8.04</v>
      </c>
      <c r="I290" s="1">
        <v>123.9</v>
      </c>
      <c r="J290" s="6">
        <v>3.2</v>
      </c>
      <c r="K290" s="4"/>
    </row>
    <row r="291" spans="3:11" ht="12.75">
      <c r="C291" s="5">
        <v>46</v>
      </c>
      <c r="D291" s="1" t="s">
        <v>51</v>
      </c>
      <c r="E291" s="1">
        <v>180</v>
      </c>
      <c r="F291" s="1">
        <v>0.54</v>
      </c>
      <c r="G291" s="1">
        <v>0.36</v>
      </c>
      <c r="H291" s="1">
        <v>29.34</v>
      </c>
      <c r="I291" s="1">
        <v>122.4</v>
      </c>
      <c r="J291" s="6">
        <v>3.6</v>
      </c>
      <c r="K291" s="4"/>
    </row>
    <row r="292" spans="3:11" ht="12.75">
      <c r="C292" s="5">
        <v>84</v>
      </c>
      <c r="D292" s="1" t="s">
        <v>21</v>
      </c>
      <c r="E292" s="1">
        <v>60</v>
      </c>
      <c r="F292" s="1">
        <v>4.26</v>
      </c>
      <c r="G292" s="1">
        <v>0.66</v>
      </c>
      <c r="H292" s="1">
        <v>27.84</v>
      </c>
      <c r="I292" s="1">
        <v>137.4</v>
      </c>
      <c r="J292" s="6">
        <v>0</v>
      </c>
      <c r="K292" s="4"/>
    </row>
    <row r="293" spans="3:11" ht="12.75">
      <c r="C293" s="5"/>
      <c r="D293" s="1"/>
      <c r="E293" s="16">
        <f aca="true" t="shared" si="26" ref="E293:J293">SUM(E287:E292)</f>
        <v>700</v>
      </c>
      <c r="F293" s="16">
        <f t="shared" si="26"/>
        <v>20.479999999999997</v>
      </c>
      <c r="G293" s="16">
        <f t="shared" si="26"/>
        <v>17.759999999999998</v>
      </c>
      <c r="H293" s="16">
        <f t="shared" si="26"/>
        <v>81.54</v>
      </c>
      <c r="I293" s="16">
        <f t="shared" si="26"/>
        <v>640.8</v>
      </c>
      <c r="J293" s="18">
        <f t="shared" si="26"/>
        <v>19.080000000000002</v>
      </c>
      <c r="K293" s="4"/>
    </row>
    <row r="294" spans="3:11" ht="12.75">
      <c r="C294" s="5"/>
      <c r="D294" s="1"/>
      <c r="E294" s="1"/>
      <c r="F294" s="1"/>
      <c r="G294" s="1"/>
      <c r="H294" s="1"/>
      <c r="I294" s="1"/>
      <c r="J294" s="6"/>
      <c r="K294" s="4"/>
    </row>
    <row r="295" spans="3:11" ht="12.75">
      <c r="C295" s="5"/>
      <c r="D295" s="13" t="s">
        <v>126</v>
      </c>
      <c r="E295" s="1"/>
      <c r="F295" s="1"/>
      <c r="G295" s="1"/>
      <c r="H295" s="1"/>
      <c r="I295" s="1"/>
      <c r="J295" s="6"/>
      <c r="K295" s="4"/>
    </row>
    <row r="296" spans="3:11" ht="12.75">
      <c r="C296" s="5">
        <v>68</v>
      </c>
      <c r="D296" s="1" t="s">
        <v>52</v>
      </c>
      <c r="E296" s="1">
        <v>50</v>
      </c>
      <c r="F296" s="1">
        <v>3.75</v>
      </c>
      <c r="G296" s="1">
        <v>4.88</v>
      </c>
      <c r="H296" s="1">
        <v>37.25</v>
      </c>
      <c r="I296" s="1">
        <v>208.5</v>
      </c>
      <c r="J296" s="6">
        <v>0</v>
      </c>
      <c r="K296" s="4"/>
    </row>
    <row r="297" spans="3:11" ht="12.75">
      <c r="C297" s="5">
        <v>41</v>
      </c>
      <c r="D297" s="1" t="s">
        <v>47</v>
      </c>
      <c r="E297" s="1">
        <v>200</v>
      </c>
      <c r="F297" s="1">
        <v>0.12</v>
      </c>
      <c r="G297" s="1">
        <v>3.06</v>
      </c>
      <c r="H297" s="1">
        <v>13</v>
      </c>
      <c r="I297" s="1">
        <v>49.28</v>
      </c>
      <c r="J297" s="6">
        <v>0.6</v>
      </c>
      <c r="K297" s="4"/>
    </row>
    <row r="298" spans="3:11" ht="12.75">
      <c r="C298" s="5"/>
      <c r="D298" s="1"/>
      <c r="E298" s="16">
        <f aca="true" t="shared" si="27" ref="E298:J298">SUM(E296:E297)</f>
        <v>250</v>
      </c>
      <c r="F298" s="16">
        <f t="shared" si="27"/>
        <v>3.87</v>
      </c>
      <c r="G298" s="16">
        <f t="shared" si="27"/>
        <v>7.9399999999999995</v>
      </c>
      <c r="H298" s="16">
        <f t="shared" si="27"/>
        <v>50.25</v>
      </c>
      <c r="I298" s="16">
        <f t="shared" si="27"/>
        <v>257.78</v>
      </c>
      <c r="J298" s="18">
        <f t="shared" si="27"/>
        <v>0.6</v>
      </c>
      <c r="K298" s="4"/>
    </row>
    <row r="299" spans="3:11" ht="12.75">
      <c r="C299" s="5"/>
      <c r="D299" s="13" t="s">
        <v>131</v>
      </c>
      <c r="E299" s="1"/>
      <c r="F299" s="1"/>
      <c r="G299" s="1"/>
      <c r="H299" s="1"/>
      <c r="I299" s="1"/>
      <c r="J299" s="6"/>
      <c r="K299" s="4"/>
    </row>
    <row r="300" spans="3:11" ht="12.75">
      <c r="C300" s="17">
        <v>210</v>
      </c>
      <c r="D300" s="1" t="s">
        <v>96</v>
      </c>
      <c r="E300" s="1">
        <v>150</v>
      </c>
      <c r="F300" s="1">
        <v>18.26</v>
      </c>
      <c r="G300" s="1">
        <v>19.64</v>
      </c>
      <c r="H300" s="1">
        <v>23.63</v>
      </c>
      <c r="I300" s="1">
        <v>341.18</v>
      </c>
      <c r="J300" s="6">
        <v>1.05</v>
      </c>
      <c r="K300" s="4"/>
    </row>
    <row r="301" spans="3:11" ht="12.75">
      <c r="C301" s="5">
        <v>41</v>
      </c>
      <c r="D301" s="1" t="s">
        <v>97</v>
      </c>
      <c r="E301" s="1">
        <v>200</v>
      </c>
      <c r="F301" s="1">
        <v>0.12</v>
      </c>
      <c r="G301" s="1">
        <v>3.06</v>
      </c>
      <c r="H301" s="1">
        <v>13</v>
      </c>
      <c r="I301" s="1">
        <v>49.28</v>
      </c>
      <c r="J301" s="6">
        <v>0.6</v>
      </c>
      <c r="K301" s="4"/>
    </row>
    <row r="302" spans="3:11" ht="12.75">
      <c r="C302" s="5">
        <v>84</v>
      </c>
      <c r="D302" s="1" t="s">
        <v>21</v>
      </c>
      <c r="E302" s="1">
        <v>30</v>
      </c>
      <c r="F302" s="1">
        <v>2.13</v>
      </c>
      <c r="G302" s="1">
        <v>0.33</v>
      </c>
      <c r="H302" s="1">
        <v>13.92</v>
      </c>
      <c r="I302" s="1">
        <v>68.7</v>
      </c>
      <c r="J302" s="6">
        <v>0</v>
      </c>
      <c r="K302" s="4"/>
    </row>
    <row r="303" spans="3:11" ht="12.75">
      <c r="C303" s="5"/>
      <c r="D303" s="1"/>
      <c r="E303" s="16">
        <f aca="true" t="shared" si="28" ref="E303:J303">SUM(E300:E302)</f>
        <v>380</v>
      </c>
      <c r="F303" s="16">
        <f t="shared" si="28"/>
        <v>20.51</v>
      </c>
      <c r="G303" s="16">
        <f t="shared" si="28"/>
        <v>23.029999999999998</v>
      </c>
      <c r="H303" s="16">
        <f t="shared" si="28"/>
        <v>50.55</v>
      </c>
      <c r="I303" s="16">
        <f t="shared" si="28"/>
        <v>459.16</v>
      </c>
      <c r="J303" s="18">
        <f t="shared" si="28"/>
        <v>1.65</v>
      </c>
      <c r="K303" s="4"/>
    </row>
    <row r="304" spans="3:11" ht="12.75">
      <c r="C304" s="5"/>
      <c r="D304" s="1"/>
      <c r="E304" s="1"/>
      <c r="F304" s="1"/>
      <c r="G304" s="1"/>
      <c r="H304" s="1"/>
      <c r="I304" s="1"/>
      <c r="J304" s="6"/>
      <c r="K304" s="4"/>
    </row>
    <row r="305" spans="3:11" ht="12.75">
      <c r="C305" s="5"/>
      <c r="D305" s="1"/>
      <c r="E305" s="1"/>
      <c r="F305" s="1"/>
      <c r="G305" s="1"/>
      <c r="H305" s="1"/>
      <c r="I305" s="1"/>
      <c r="J305" s="6"/>
      <c r="K305" s="4"/>
    </row>
    <row r="306" spans="3:11" ht="12.75">
      <c r="C306" s="5"/>
      <c r="D306" s="1"/>
      <c r="E306" s="1"/>
      <c r="F306" s="1"/>
      <c r="G306" s="1"/>
      <c r="H306" s="1"/>
      <c r="I306" s="1"/>
      <c r="J306" s="6"/>
      <c r="K306" s="4"/>
    </row>
    <row r="307" spans="3:11" ht="12.75">
      <c r="C307" s="5"/>
      <c r="D307" s="1" t="s">
        <v>133</v>
      </c>
      <c r="E307" s="1">
        <f aca="true" t="shared" si="29" ref="E307:J307">SUM(E282+E284+E293+E298+E303)</f>
        <v>1928</v>
      </c>
      <c r="F307" s="1">
        <f t="shared" si="29"/>
        <v>56.69</v>
      </c>
      <c r="G307" s="1">
        <f t="shared" si="29"/>
        <v>63.47999999999999</v>
      </c>
      <c r="H307" s="1">
        <f t="shared" si="29"/>
        <v>260.97</v>
      </c>
      <c r="I307" s="1">
        <f t="shared" si="29"/>
        <v>1849.81</v>
      </c>
      <c r="J307" s="6">
        <f t="shared" si="29"/>
        <v>33.480000000000004</v>
      </c>
      <c r="K307" s="4"/>
    </row>
    <row r="308" spans="3:17" ht="12.75">
      <c r="C308" s="5"/>
      <c r="D308" s="1" t="s">
        <v>56</v>
      </c>
      <c r="E308" s="1"/>
      <c r="F308" s="16">
        <v>54</v>
      </c>
      <c r="G308" s="16">
        <v>60</v>
      </c>
      <c r="H308" s="16">
        <v>261</v>
      </c>
      <c r="I308" s="16">
        <v>1800</v>
      </c>
      <c r="J308" s="18">
        <v>50</v>
      </c>
      <c r="K308" s="4"/>
      <c r="L308" s="4"/>
      <c r="M308" s="4"/>
      <c r="N308" s="4"/>
      <c r="O308" s="4"/>
      <c r="P308" s="4"/>
      <c r="Q308" s="4"/>
    </row>
    <row r="309" spans="3:11" ht="12.75">
      <c r="C309" s="5"/>
      <c r="D309" s="1" t="s">
        <v>18</v>
      </c>
      <c r="E309" s="1"/>
      <c r="F309" s="1">
        <f>F307-F308</f>
        <v>2.6899999999999977</v>
      </c>
      <c r="G309" s="1">
        <f>G307-G308</f>
        <v>3.4799999999999898</v>
      </c>
      <c r="H309" s="1">
        <f>H307-H308</f>
        <v>-0.029999999999972715</v>
      </c>
      <c r="I309" s="1">
        <f>I307-I308</f>
        <v>49.809999999999945</v>
      </c>
      <c r="J309" s="6">
        <f>J307-J308</f>
        <v>-16.519999999999996</v>
      </c>
      <c r="K309" s="4"/>
    </row>
    <row r="310" spans="3:11" ht="12.75">
      <c r="C310" s="5"/>
      <c r="D310" s="1"/>
      <c r="E310" s="1"/>
      <c r="F310" s="1"/>
      <c r="G310" s="1"/>
      <c r="H310" s="1"/>
      <c r="I310" s="1"/>
      <c r="J310" s="6"/>
      <c r="K310" s="4"/>
    </row>
    <row r="311" spans="3:11" ht="12.75">
      <c r="C311" s="5"/>
      <c r="D311" s="1"/>
      <c r="E311" s="1"/>
      <c r="F311" s="1"/>
      <c r="G311" s="1"/>
      <c r="H311" s="1"/>
      <c r="I311" s="1"/>
      <c r="J311" s="6"/>
      <c r="K311" s="4"/>
    </row>
    <row r="312" spans="3:11" ht="12.75">
      <c r="C312" s="5"/>
      <c r="D312" s="1"/>
      <c r="E312" s="1"/>
      <c r="F312" s="1"/>
      <c r="G312" s="1"/>
      <c r="H312" s="1"/>
      <c r="I312" s="1"/>
      <c r="J312" s="6"/>
      <c r="K312" s="4"/>
    </row>
    <row r="313" spans="3:11" ht="12.75">
      <c r="C313" s="5"/>
      <c r="D313" s="1"/>
      <c r="E313" s="1"/>
      <c r="F313" s="1"/>
      <c r="G313" s="1"/>
      <c r="H313" s="1"/>
      <c r="I313" s="1"/>
      <c r="J313" s="6"/>
      <c r="K313" s="4"/>
    </row>
    <row r="314" spans="3:11" ht="12.75">
      <c r="C314" s="5"/>
      <c r="D314" s="1"/>
      <c r="E314" s="1"/>
      <c r="F314" s="1"/>
      <c r="G314" s="1"/>
      <c r="H314" s="1"/>
      <c r="I314" s="1"/>
      <c r="J314" s="6"/>
      <c r="K314" s="4"/>
    </row>
    <row r="315" spans="3:11" ht="13.5" thickBot="1">
      <c r="C315" s="7"/>
      <c r="D315" s="8"/>
      <c r="E315" s="8"/>
      <c r="F315" s="8"/>
      <c r="G315" s="8"/>
      <c r="H315" s="8"/>
      <c r="I315" s="8"/>
      <c r="J315" s="9"/>
      <c r="K315" s="4"/>
    </row>
    <row r="319" spans="3:4" ht="12.75">
      <c r="C319" s="120" t="s">
        <v>98</v>
      </c>
      <c r="D319" s="120"/>
    </row>
    <row r="320" spans="3:4" ht="12.75">
      <c r="C320" s="120" t="s">
        <v>12</v>
      </c>
      <c r="D320" s="120"/>
    </row>
    <row r="321" spans="3:4" ht="12.75">
      <c r="C321" s="120" t="s">
        <v>10</v>
      </c>
      <c r="D321" s="120"/>
    </row>
    <row r="322" spans="3:4" ht="12.75">
      <c r="C322" s="120" t="s">
        <v>11</v>
      </c>
      <c r="D322" s="120"/>
    </row>
    <row r="326" ht="13.5" thickBot="1"/>
    <row r="327" spans="3:11" ht="12.75">
      <c r="C327" s="121" t="s">
        <v>0</v>
      </c>
      <c r="D327" s="116" t="s">
        <v>1</v>
      </c>
      <c r="E327" s="116" t="s">
        <v>2</v>
      </c>
      <c r="F327" s="94" t="s">
        <v>3</v>
      </c>
      <c r="G327" s="95"/>
      <c r="H327" s="96"/>
      <c r="I327" s="116" t="s">
        <v>7</v>
      </c>
      <c r="J327" s="114" t="s">
        <v>8</v>
      </c>
      <c r="K327" s="4"/>
    </row>
    <row r="328" spans="3:11" ht="26.25">
      <c r="C328" s="122"/>
      <c r="D328" s="117"/>
      <c r="E328" s="117"/>
      <c r="F328" s="3" t="s">
        <v>4</v>
      </c>
      <c r="G328" s="3" t="s">
        <v>5</v>
      </c>
      <c r="H328" s="3" t="s">
        <v>6</v>
      </c>
      <c r="I328" s="117"/>
      <c r="J328" s="115"/>
      <c r="K328" s="4"/>
    </row>
    <row r="329" spans="3:11" ht="12.75">
      <c r="C329" s="5"/>
      <c r="D329" s="13" t="s">
        <v>135</v>
      </c>
      <c r="E329" s="1"/>
      <c r="F329" s="1"/>
      <c r="G329" s="1"/>
      <c r="H329" s="1"/>
      <c r="I329" s="1"/>
      <c r="J329" s="6"/>
      <c r="K329" s="4"/>
    </row>
    <row r="330" spans="3:11" ht="12.75">
      <c r="C330" s="5">
        <v>137</v>
      </c>
      <c r="D330" s="1" t="s">
        <v>99</v>
      </c>
      <c r="E330" s="1">
        <v>200</v>
      </c>
      <c r="F330" s="1">
        <v>6.76</v>
      </c>
      <c r="G330" s="1">
        <v>10.42</v>
      </c>
      <c r="H330" s="1">
        <v>25.86</v>
      </c>
      <c r="I330" s="1">
        <v>224.94</v>
      </c>
      <c r="J330" s="6">
        <v>0.9</v>
      </c>
      <c r="K330" s="4"/>
    </row>
    <row r="331" spans="3:11" ht="12.75">
      <c r="C331" s="5">
        <v>70</v>
      </c>
      <c r="D331" s="1" t="s">
        <v>21</v>
      </c>
      <c r="E331" s="1">
        <v>40</v>
      </c>
      <c r="F331" s="1">
        <v>3.08</v>
      </c>
      <c r="G331" s="1">
        <v>6.92</v>
      </c>
      <c r="H331" s="1">
        <v>19.5</v>
      </c>
      <c r="I331" s="1">
        <v>156</v>
      </c>
      <c r="J331" s="6">
        <v>0</v>
      </c>
      <c r="K331" s="4"/>
    </row>
    <row r="332" spans="3:11" ht="12.75">
      <c r="C332" s="5"/>
      <c r="D332" s="1" t="s">
        <v>46</v>
      </c>
      <c r="E332" s="1">
        <v>8</v>
      </c>
      <c r="F332" s="1"/>
      <c r="G332" s="1"/>
      <c r="H332" s="1"/>
      <c r="I332" s="1"/>
      <c r="J332" s="6"/>
      <c r="K332" s="4"/>
    </row>
    <row r="333" spans="3:11" ht="12.75">
      <c r="C333" s="5">
        <v>41</v>
      </c>
      <c r="D333" s="1" t="s">
        <v>47</v>
      </c>
      <c r="E333" s="1">
        <v>200</v>
      </c>
      <c r="F333" s="1">
        <v>0.12</v>
      </c>
      <c r="G333" s="1">
        <v>3.06</v>
      </c>
      <c r="H333" s="1">
        <v>13</v>
      </c>
      <c r="I333" s="1">
        <v>49.28</v>
      </c>
      <c r="J333" s="6">
        <v>0.6</v>
      </c>
      <c r="K333" s="4"/>
    </row>
    <row r="334" spans="3:11" ht="12.75">
      <c r="C334" s="5"/>
      <c r="D334" s="1"/>
      <c r="E334" s="16">
        <f aca="true" t="shared" si="30" ref="E334:J334">SUM(E330:E333)</f>
        <v>448</v>
      </c>
      <c r="F334" s="16">
        <f t="shared" si="30"/>
        <v>9.959999999999999</v>
      </c>
      <c r="G334" s="16">
        <f t="shared" si="30"/>
        <v>20.4</v>
      </c>
      <c r="H334" s="16">
        <f t="shared" si="30"/>
        <v>58.36</v>
      </c>
      <c r="I334" s="16">
        <f t="shared" si="30"/>
        <v>430.22</v>
      </c>
      <c r="J334" s="18">
        <f t="shared" si="30"/>
        <v>1.5</v>
      </c>
      <c r="K334" s="4"/>
    </row>
    <row r="335" spans="3:11" ht="12.75">
      <c r="C335" s="5"/>
      <c r="D335" s="13" t="s">
        <v>117</v>
      </c>
      <c r="E335" s="1"/>
      <c r="F335" s="1"/>
      <c r="G335" s="1"/>
      <c r="H335" s="1"/>
      <c r="I335" s="1"/>
      <c r="J335" s="6"/>
      <c r="K335" s="4"/>
    </row>
    <row r="336" spans="3:11" ht="12.75">
      <c r="C336" s="5">
        <v>46</v>
      </c>
      <c r="D336" s="1" t="s">
        <v>51</v>
      </c>
      <c r="E336" s="1">
        <v>120</v>
      </c>
      <c r="F336" s="1">
        <v>0.36</v>
      </c>
      <c r="G336" s="1">
        <v>0.24</v>
      </c>
      <c r="H336" s="1">
        <v>19.56</v>
      </c>
      <c r="I336" s="1">
        <v>81.6</v>
      </c>
      <c r="J336" s="6">
        <v>2.4</v>
      </c>
      <c r="K336" s="4"/>
    </row>
    <row r="337" spans="3:11" ht="12.75">
      <c r="C337" s="5"/>
      <c r="D337" s="1"/>
      <c r="E337" s="1"/>
      <c r="F337" s="1"/>
      <c r="G337" s="1"/>
      <c r="H337" s="1"/>
      <c r="I337" s="1"/>
      <c r="J337" s="6"/>
      <c r="K337" s="4"/>
    </row>
    <row r="338" spans="3:11" ht="12.75">
      <c r="C338" s="5"/>
      <c r="D338" s="13" t="s">
        <v>136</v>
      </c>
      <c r="E338" s="1"/>
      <c r="F338" s="1"/>
      <c r="G338" s="1"/>
      <c r="H338" s="1"/>
      <c r="I338" s="1"/>
      <c r="J338" s="6"/>
      <c r="K338" s="4"/>
    </row>
    <row r="339" spans="3:11" ht="12.75">
      <c r="C339" s="5">
        <v>6</v>
      </c>
      <c r="D339" s="1" t="s">
        <v>102</v>
      </c>
      <c r="E339" s="1">
        <v>200</v>
      </c>
      <c r="F339" s="1">
        <v>2.42</v>
      </c>
      <c r="G339" s="1">
        <v>1.62</v>
      </c>
      <c r="H339" s="1">
        <v>13.2</v>
      </c>
      <c r="I339" s="1">
        <v>132.35</v>
      </c>
      <c r="J339" s="6">
        <v>7.08</v>
      </c>
      <c r="K339" s="4"/>
    </row>
    <row r="340" spans="3:11" ht="12.75">
      <c r="C340" s="17">
        <v>237</v>
      </c>
      <c r="D340" s="1" t="s">
        <v>100</v>
      </c>
      <c r="E340" s="1">
        <v>80</v>
      </c>
      <c r="F340" s="1">
        <v>13.12</v>
      </c>
      <c r="G340" s="1">
        <v>12.88</v>
      </c>
      <c r="H340" s="1">
        <v>6.48</v>
      </c>
      <c r="I340" s="1">
        <v>192</v>
      </c>
      <c r="J340" s="6">
        <v>0.88</v>
      </c>
      <c r="K340" s="4"/>
    </row>
    <row r="341" spans="3:11" ht="12.75">
      <c r="C341" s="5">
        <v>252</v>
      </c>
      <c r="D341" s="1" t="s">
        <v>101</v>
      </c>
      <c r="E341" s="1">
        <v>120</v>
      </c>
      <c r="F341" s="1">
        <v>2.7</v>
      </c>
      <c r="G341" s="1">
        <v>2.05</v>
      </c>
      <c r="H341" s="1">
        <v>11.5</v>
      </c>
      <c r="I341" s="1">
        <v>73.3</v>
      </c>
      <c r="J341" s="6">
        <v>0.014</v>
      </c>
      <c r="K341" s="4"/>
    </row>
    <row r="342" spans="3:11" ht="12.75">
      <c r="C342" s="17">
        <v>97</v>
      </c>
      <c r="D342" s="1" t="s">
        <v>226</v>
      </c>
      <c r="E342" s="20">
        <v>50</v>
      </c>
      <c r="F342" s="20">
        <v>0.63</v>
      </c>
      <c r="G342" s="20">
        <v>5.04</v>
      </c>
      <c r="H342" s="20">
        <v>3.88</v>
      </c>
      <c r="I342" s="20">
        <v>63.4</v>
      </c>
      <c r="J342" s="83">
        <v>5.7</v>
      </c>
      <c r="K342" s="4"/>
    </row>
    <row r="343" spans="3:11" ht="12.75">
      <c r="C343" s="5">
        <v>37</v>
      </c>
      <c r="D343" s="1" t="s">
        <v>64</v>
      </c>
      <c r="E343" s="1">
        <v>200</v>
      </c>
      <c r="F343" s="1">
        <v>1.04</v>
      </c>
      <c r="G343" s="1">
        <v>0</v>
      </c>
      <c r="H343" s="1">
        <v>26.96</v>
      </c>
      <c r="I343" s="82">
        <v>107.44</v>
      </c>
      <c r="J343" s="82">
        <v>0.8</v>
      </c>
      <c r="K343" s="46"/>
    </row>
    <row r="344" spans="3:11" ht="12.75">
      <c r="C344" s="5">
        <v>84</v>
      </c>
      <c r="D344" s="1" t="s">
        <v>21</v>
      </c>
      <c r="E344" s="1">
        <v>60</v>
      </c>
      <c r="F344" s="1">
        <v>4.26</v>
      </c>
      <c r="G344" s="1">
        <v>0.66</v>
      </c>
      <c r="H344" s="1">
        <v>27.84</v>
      </c>
      <c r="I344" s="1">
        <v>137.4</v>
      </c>
      <c r="J344" s="84">
        <v>0</v>
      </c>
      <c r="K344" s="4"/>
    </row>
    <row r="345" spans="3:11" ht="12.75">
      <c r="C345" s="5"/>
      <c r="D345" s="1"/>
      <c r="E345" s="16">
        <f aca="true" t="shared" si="31" ref="E345:J345">SUM(E339:E344)</f>
        <v>710</v>
      </c>
      <c r="F345" s="16">
        <f t="shared" si="31"/>
        <v>24.169999999999995</v>
      </c>
      <c r="G345" s="16">
        <f t="shared" si="31"/>
        <v>22.25</v>
      </c>
      <c r="H345" s="16">
        <f t="shared" si="31"/>
        <v>89.86</v>
      </c>
      <c r="I345" s="16">
        <f t="shared" si="31"/>
        <v>705.89</v>
      </c>
      <c r="J345" s="18">
        <f t="shared" si="31"/>
        <v>14.474</v>
      </c>
      <c r="K345" s="4"/>
    </row>
    <row r="346" spans="3:11" ht="12.75">
      <c r="C346" s="5"/>
      <c r="D346" s="13" t="s">
        <v>137</v>
      </c>
      <c r="E346" s="1"/>
      <c r="F346" s="1"/>
      <c r="G346" s="1"/>
      <c r="H346" s="1"/>
      <c r="I346" s="1"/>
      <c r="J346" s="6"/>
      <c r="K346" s="4"/>
    </row>
    <row r="347" spans="3:11" ht="12.75">
      <c r="C347" s="17">
        <v>79</v>
      </c>
      <c r="D347" s="1" t="s">
        <v>225</v>
      </c>
      <c r="E347" s="1">
        <v>70</v>
      </c>
      <c r="F347" s="1">
        <v>7.33</v>
      </c>
      <c r="G347" s="1">
        <v>7.63</v>
      </c>
      <c r="H347" s="1">
        <v>23.17</v>
      </c>
      <c r="I347" s="1">
        <v>206.5</v>
      </c>
      <c r="J347" s="6">
        <v>0.035</v>
      </c>
      <c r="K347" s="4"/>
    </row>
    <row r="348" spans="3:11" ht="12.75">
      <c r="C348" s="5">
        <v>32</v>
      </c>
      <c r="D348" s="1" t="s">
        <v>53</v>
      </c>
      <c r="E348" s="1">
        <v>200</v>
      </c>
      <c r="F348" s="1">
        <v>5.8</v>
      </c>
      <c r="G348" s="1">
        <v>5</v>
      </c>
      <c r="H348" s="1">
        <v>9.6</v>
      </c>
      <c r="I348" s="1">
        <v>108</v>
      </c>
      <c r="J348" s="6">
        <v>2.6</v>
      </c>
      <c r="K348" s="4"/>
    </row>
    <row r="349" spans="3:11" ht="12.75">
      <c r="C349" s="5"/>
      <c r="D349" s="1"/>
      <c r="E349" s="16">
        <f aca="true" t="shared" si="32" ref="E349:J349">SUM(E347:E348)</f>
        <v>270</v>
      </c>
      <c r="F349" s="16">
        <f t="shared" si="32"/>
        <v>13.129999999999999</v>
      </c>
      <c r="G349" s="16">
        <f t="shared" si="32"/>
        <v>12.629999999999999</v>
      </c>
      <c r="H349" s="16">
        <f t="shared" si="32"/>
        <v>32.77</v>
      </c>
      <c r="I349" s="16">
        <f t="shared" si="32"/>
        <v>314.5</v>
      </c>
      <c r="J349" s="18">
        <f t="shared" si="32"/>
        <v>2.6350000000000002</v>
      </c>
      <c r="K349" s="4"/>
    </row>
    <row r="350" spans="3:11" ht="12.75">
      <c r="C350" s="5"/>
      <c r="D350" s="13" t="s">
        <v>157</v>
      </c>
      <c r="E350" s="1"/>
      <c r="F350" s="1"/>
      <c r="G350" s="1"/>
      <c r="H350" s="1"/>
      <c r="I350" s="1"/>
      <c r="J350" s="6"/>
      <c r="K350" s="4"/>
    </row>
    <row r="351" spans="3:11" ht="12.75">
      <c r="C351" s="17">
        <v>212</v>
      </c>
      <c r="D351" s="20" t="s">
        <v>204</v>
      </c>
      <c r="E351" s="40">
        <v>80</v>
      </c>
      <c r="F351" s="20">
        <v>15.65</v>
      </c>
      <c r="G351" s="20">
        <v>2.17</v>
      </c>
      <c r="H351" s="20">
        <v>4.23</v>
      </c>
      <c r="I351" s="20">
        <v>145.98</v>
      </c>
      <c r="J351" s="21">
        <v>0.44</v>
      </c>
      <c r="K351" s="4"/>
    </row>
    <row r="352" spans="3:11" ht="12.75">
      <c r="C352" s="47">
        <v>265</v>
      </c>
      <c r="D352" s="22" t="s">
        <v>224</v>
      </c>
      <c r="E352" s="4">
        <v>150</v>
      </c>
      <c r="F352" s="22">
        <v>3.1</v>
      </c>
      <c r="G352" s="22">
        <v>5.3</v>
      </c>
      <c r="H352" s="22">
        <v>13.9</v>
      </c>
      <c r="I352" s="22">
        <v>141.5</v>
      </c>
      <c r="J352" s="23">
        <v>7.6</v>
      </c>
      <c r="K352" s="4"/>
    </row>
    <row r="353" spans="3:11" ht="12.75">
      <c r="C353" s="5">
        <v>84</v>
      </c>
      <c r="D353" s="1" t="s">
        <v>21</v>
      </c>
      <c r="E353" s="1">
        <v>30</v>
      </c>
      <c r="F353" s="1">
        <v>2.13</v>
      </c>
      <c r="G353" s="1">
        <v>0.33</v>
      </c>
      <c r="H353" s="1">
        <v>13.92</v>
      </c>
      <c r="I353" s="1">
        <v>68.7</v>
      </c>
      <c r="J353" s="6">
        <v>0</v>
      </c>
      <c r="K353" s="4"/>
    </row>
    <row r="354" spans="3:11" ht="12.75">
      <c r="C354" s="5">
        <v>41</v>
      </c>
      <c r="D354" s="1" t="s">
        <v>47</v>
      </c>
      <c r="E354" s="1">
        <v>200</v>
      </c>
      <c r="F354" s="1">
        <v>0.12</v>
      </c>
      <c r="G354" s="1">
        <v>3.06</v>
      </c>
      <c r="H354" s="1">
        <v>13</v>
      </c>
      <c r="I354" s="1">
        <v>49.28</v>
      </c>
      <c r="J354" s="6">
        <v>0.6</v>
      </c>
      <c r="K354" s="4"/>
    </row>
    <row r="355" spans="3:11" ht="12.75">
      <c r="C355" s="5"/>
      <c r="D355" s="1"/>
      <c r="E355" s="16">
        <f aca="true" t="shared" si="33" ref="E355:J355">SUM(E351:E354)</f>
        <v>460</v>
      </c>
      <c r="F355" s="16">
        <f t="shared" si="33"/>
        <v>21</v>
      </c>
      <c r="G355" s="16">
        <f t="shared" si="33"/>
        <v>10.86</v>
      </c>
      <c r="H355" s="16">
        <f t="shared" si="33"/>
        <v>45.050000000000004</v>
      </c>
      <c r="I355" s="16">
        <f t="shared" si="33"/>
        <v>405.46000000000004</v>
      </c>
      <c r="J355" s="18">
        <f t="shared" si="33"/>
        <v>8.639999999999999</v>
      </c>
      <c r="K355" s="4"/>
    </row>
    <row r="356" spans="3:11" ht="12.75">
      <c r="C356" s="5"/>
      <c r="D356" s="1" t="s">
        <v>134</v>
      </c>
      <c r="E356" s="1">
        <f aca="true" t="shared" si="34" ref="E356:J356">SUM(E334+E336+E345+E349+E355)</f>
        <v>2008</v>
      </c>
      <c r="F356" s="1">
        <f t="shared" si="34"/>
        <v>68.61999999999999</v>
      </c>
      <c r="G356" s="1">
        <f t="shared" si="34"/>
        <v>66.38</v>
      </c>
      <c r="H356" s="1">
        <f t="shared" si="34"/>
        <v>245.60000000000002</v>
      </c>
      <c r="I356" s="1">
        <f t="shared" si="34"/>
        <v>1937.67</v>
      </c>
      <c r="J356" s="6">
        <f t="shared" si="34"/>
        <v>29.649</v>
      </c>
      <c r="K356" s="4"/>
    </row>
    <row r="357" spans="3:17" ht="12.75">
      <c r="C357" s="5"/>
      <c r="D357" s="1" t="s">
        <v>56</v>
      </c>
      <c r="E357" s="1"/>
      <c r="F357" s="16">
        <v>54</v>
      </c>
      <c r="G357" s="16">
        <v>60</v>
      </c>
      <c r="H357" s="16">
        <v>261</v>
      </c>
      <c r="I357" s="16">
        <v>1800</v>
      </c>
      <c r="J357" s="18">
        <v>50</v>
      </c>
      <c r="K357" s="4"/>
      <c r="L357" s="4"/>
      <c r="M357" s="4"/>
      <c r="N357" s="4"/>
      <c r="O357" s="4"/>
      <c r="P357" s="4"/>
      <c r="Q357" s="4"/>
    </row>
    <row r="358" spans="3:11" ht="12.75">
      <c r="C358" s="5"/>
      <c r="D358" s="1" t="s">
        <v>18</v>
      </c>
      <c r="E358" s="1"/>
      <c r="F358" s="1">
        <f>F356-F357</f>
        <v>14.61999999999999</v>
      </c>
      <c r="G358" s="1">
        <f>G356-G357</f>
        <v>6.3799999999999955</v>
      </c>
      <c r="H358" s="1">
        <f>H356-H357</f>
        <v>-15.399999999999977</v>
      </c>
      <c r="I358" s="1">
        <f>I356-I357</f>
        <v>137.67000000000007</v>
      </c>
      <c r="J358" s="6">
        <f>J356-J357</f>
        <v>-20.351</v>
      </c>
      <c r="K358" s="4"/>
    </row>
    <row r="359" spans="3:11" ht="12.75">
      <c r="C359" s="5"/>
      <c r="D359" s="1"/>
      <c r="E359" s="1"/>
      <c r="F359" s="1"/>
      <c r="G359" s="1"/>
      <c r="H359" s="1"/>
      <c r="I359" s="1"/>
      <c r="J359" s="6"/>
      <c r="K359" s="4"/>
    </row>
    <row r="360" spans="3:11" ht="12.75">
      <c r="C360" s="5"/>
      <c r="D360" s="1"/>
      <c r="E360" s="1"/>
      <c r="F360" s="1"/>
      <c r="G360" s="1"/>
      <c r="H360" s="1"/>
      <c r="I360" s="1"/>
      <c r="J360" s="6"/>
      <c r="K360" s="4"/>
    </row>
    <row r="361" spans="3:11" ht="12.75">
      <c r="C361" s="5"/>
      <c r="D361" s="1"/>
      <c r="E361" s="1"/>
      <c r="F361" s="1"/>
      <c r="G361" s="1"/>
      <c r="H361" s="1"/>
      <c r="I361" s="1"/>
      <c r="J361" s="6"/>
      <c r="K361" s="4"/>
    </row>
    <row r="362" spans="3:11" ht="12.75">
      <c r="C362" s="5"/>
      <c r="D362" s="1"/>
      <c r="E362" s="1"/>
      <c r="F362" s="1"/>
      <c r="G362" s="1"/>
      <c r="H362" s="1"/>
      <c r="I362" s="1"/>
      <c r="J362" s="6"/>
      <c r="K362" s="4"/>
    </row>
    <row r="363" spans="3:11" ht="12.75">
      <c r="C363" s="5"/>
      <c r="D363" s="1"/>
      <c r="E363" s="1"/>
      <c r="F363" s="1"/>
      <c r="G363" s="1"/>
      <c r="H363" s="1"/>
      <c r="I363" s="1"/>
      <c r="J363" s="6"/>
      <c r="K363" s="4"/>
    </row>
    <row r="364" spans="3:11" ht="12.75">
      <c r="C364" s="5"/>
      <c r="D364" s="1"/>
      <c r="E364" s="1"/>
      <c r="F364" s="1"/>
      <c r="G364" s="1"/>
      <c r="H364" s="1"/>
      <c r="I364" s="1"/>
      <c r="J364" s="6"/>
      <c r="K364" s="4"/>
    </row>
    <row r="365" spans="3:11" ht="12.75">
      <c r="C365" s="5"/>
      <c r="D365" s="1"/>
      <c r="E365" s="1"/>
      <c r="F365" s="1"/>
      <c r="G365" s="1"/>
      <c r="H365" s="1"/>
      <c r="I365" s="1"/>
      <c r="J365" s="6"/>
      <c r="K365" s="4"/>
    </row>
    <row r="366" spans="3:11" ht="12.75">
      <c r="C366" s="5"/>
      <c r="D366" s="1"/>
      <c r="E366" s="1"/>
      <c r="F366" s="1"/>
      <c r="G366" s="1"/>
      <c r="H366" s="1"/>
      <c r="I366" s="1"/>
      <c r="J366" s="6"/>
      <c r="K366" s="4"/>
    </row>
    <row r="367" spans="3:11" ht="13.5" thickBot="1">
      <c r="C367" s="7"/>
      <c r="D367" s="8"/>
      <c r="E367" s="8"/>
      <c r="F367" s="8"/>
      <c r="G367" s="8"/>
      <c r="H367" s="8"/>
      <c r="I367" s="8"/>
      <c r="J367" s="9"/>
      <c r="K367" s="4"/>
    </row>
    <row r="371" spans="3:4" ht="12.75">
      <c r="C371" s="120" t="s">
        <v>67</v>
      </c>
      <c r="D371" s="120"/>
    </row>
    <row r="372" spans="3:4" ht="12.75">
      <c r="C372" s="120" t="s">
        <v>12</v>
      </c>
      <c r="D372" s="120"/>
    </row>
    <row r="373" spans="3:4" ht="12.75">
      <c r="C373" s="120" t="s">
        <v>10</v>
      </c>
      <c r="D373" s="120"/>
    </row>
    <row r="374" spans="3:4" ht="12.75">
      <c r="C374" s="120" t="s">
        <v>11</v>
      </c>
      <c r="D374" s="120"/>
    </row>
    <row r="378" ht="13.5" thickBot="1"/>
    <row r="379" spans="3:11" ht="12.75">
      <c r="C379" s="121" t="s">
        <v>0</v>
      </c>
      <c r="D379" s="116" t="s">
        <v>1</v>
      </c>
      <c r="E379" s="116" t="s">
        <v>2</v>
      </c>
      <c r="F379" s="94" t="s">
        <v>3</v>
      </c>
      <c r="G379" s="95"/>
      <c r="H379" s="96"/>
      <c r="I379" s="116" t="s">
        <v>7</v>
      </c>
      <c r="J379" s="114" t="s">
        <v>8</v>
      </c>
      <c r="K379" s="4"/>
    </row>
    <row r="380" spans="3:11" ht="26.25">
      <c r="C380" s="122"/>
      <c r="D380" s="117"/>
      <c r="E380" s="117"/>
      <c r="F380" s="3" t="s">
        <v>4</v>
      </c>
      <c r="G380" s="3" t="s">
        <v>5</v>
      </c>
      <c r="H380" s="3" t="s">
        <v>6</v>
      </c>
      <c r="I380" s="117"/>
      <c r="J380" s="115"/>
      <c r="K380" s="4"/>
    </row>
    <row r="381" spans="3:11" ht="12.75">
      <c r="C381" s="5"/>
      <c r="D381" s="13" t="s">
        <v>120</v>
      </c>
      <c r="E381" s="1"/>
      <c r="F381" s="1"/>
      <c r="G381" s="1"/>
      <c r="H381" s="1"/>
      <c r="I381" s="1"/>
      <c r="J381" s="6"/>
      <c r="K381" s="4"/>
    </row>
    <row r="382" spans="3:11" ht="12.75">
      <c r="C382" s="5">
        <v>158</v>
      </c>
      <c r="D382" s="1" t="s">
        <v>68</v>
      </c>
      <c r="E382" s="1">
        <v>200</v>
      </c>
      <c r="F382" s="1">
        <v>6.35</v>
      </c>
      <c r="G382" s="1">
        <v>8.51</v>
      </c>
      <c r="H382" s="1">
        <v>21.86</v>
      </c>
      <c r="I382" s="1">
        <v>187</v>
      </c>
      <c r="J382" s="6">
        <v>1.95</v>
      </c>
      <c r="K382" s="4"/>
    </row>
    <row r="383" spans="3:11" ht="12.75">
      <c r="C383" s="5">
        <v>70</v>
      </c>
      <c r="D383" s="1" t="s">
        <v>21</v>
      </c>
      <c r="E383" s="1">
        <v>40</v>
      </c>
      <c r="F383" s="1">
        <v>3.08</v>
      </c>
      <c r="G383" s="1">
        <v>6.92</v>
      </c>
      <c r="H383" s="1">
        <v>19.5</v>
      </c>
      <c r="I383" s="1">
        <v>156</v>
      </c>
      <c r="J383" s="6">
        <v>0</v>
      </c>
      <c r="K383" s="4"/>
    </row>
    <row r="384" spans="3:11" ht="12.75">
      <c r="C384" s="5"/>
      <c r="D384" s="1" t="s">
        <v>46</v>
      </c>
      <c r="E384" s="1">
        <v>8</v>
      </c>
      <c r="F384" s="1"/>
      <c r="G384" s="1"/>
      <c r="H384" s="1"/>
      <c r="I384" s="1"/>
      <c r="J384" s="6"/>
      <c r="K384" s="4"/>
    </row>
    <row r="385" spans="3:11" ht="12.75">
      <c r="C385" s="5">
        <v>41</v>
      </c>
      <c r="D385" s="1" t="s">
        <v>47</v>
      </c>
      <c r="E385" s="1">
        <v>200</v>
      </c>
      <c r="F385" s="1">
        <v>0.12</v>
      </c>
      <c r="G385" s="1">
        <v>3.06</v>
      </c>
      <c r="H385" s="1">
        <v>13</v>
      </c>
      <c r="I385" s="1">
        <v>49.28</v>
      </c>
      <c r="J385" s="6">
        <v>0.6</v>
      </c>
      <c r="K385" s="4"/>
    </row>
    <row r="386" spans="3:11" ht="12.75">
      <c r="C386" s="5"/>
      <c r="D386" s="1"/>
      <c r="E386" s="16">
        <f aca="true" t="shared" si="35" ref="E386:J386">SUM(E382:E385)</f>
        <v>448</v>
      </c>
      <c r="F386" s="16">
        <f t="shared" si="35"/>
        <v>9.549999999999999</v>
      </c>
      <c r="G386" s="16">
        <f t="shared" si="35"/>
        <v>18.49</v>
      </c>
      <c r="H386" s="16">
        <f t="shared" si="35"/>
        <v>54.36</v>
      </c>
      <c r="I386" s="16">
        <f t="shared" si="35"/>
        <v>392.28</v>
      </c>
      <c r="J386" s="18">
        <f t="shared" si="35"/>
        <v>2.55</v>
      </c>
      <c r="K386" s="4"/>
    </row>
    <row r="387" spans="3:11" ht="12.75">
      <c r="C387" s="5"/>
      <c r="D387" s="13" t="s">
        <v>138</v>
      </c>
      <c r="E387" s="1"/>
      <c r="F387" s="1"/>
      <c r="G387" s="1"/>
      <c r="H387" s="1"/>
      <c r="I387" s="1"/>
      <c r="J387" s="6"/>
      <c r="K387" s="4"/>
    </row>
    <row r="388" spans="3:11" ht="12.75">
      <c r="C388" s="5">
        <v>124</v>
      </c>
      <c r="D388" s="1" t="s">
        <v>220</v>
      </c>
      <c r="E388" s="1">
        <v>150</v>
      </c>
      <c r="F388" s="1">
        <v>0.3</v>
      </c>
      <c r="G388" s="1">
        <v>0</v>
      </c>
      <c r="H388" s="1">
        <v>15.15</v>
      </c>
      <c r="I388" s="1">
        <v>59.54</v>
      </c>
      <c r="J388" s="6">
        <v>9.3</v>
      </c>
      <c r="K388" s="4"/>
    </row>
    <row r="389" spans="3:11" ht="12.75">
      <c r="C389" s="5"/>
      <c r="D389" s="1"/>
      <c r="E389" s="1"/>
      <c r="F389" s="1"/>
      <c r="G389" s="1"/>
      <c r="H389" s="1"/>
      <c r="I389" s="1"/>
      <c r="J389" s="6"/>
      <c r="K389" s="4"/>
    </row>
    <row r="390" spans="3:11" ht="12.75">
      <c r="C390" s="5"/>
      <c r="D390" s="13" t="s">
        <v>212</v>
      </c>
      <c r="E390" s="1"/>
      <c r="F390" s="1"/>
      <c r="G390" s="1"/>
      <c r="H390" s="1"/>
      <c r="I390" s="1"/>
      <c r="J390" s="6"/>
      <c r="K390" s="4"/>
    </row>
    <row r="391" spans="3:11" ht="12.75">
      <c r="C391" s="17">
        <v>8</v>
      </c>
      <c r="D391" s="1" t="s">
        <v>159</v>
      </c>
      <c r="E391" s="1">
        <v>200</v>
      </c>
      <c r="F391" s="1">
        <v>4.84</v>
      </c>
      <c r="G391" s="1">
        <v>6.38</v>
      </c>
      <c r="H391" s="1">
        <v>8.74</v>
      </c>
      <c r="I391" s="1">
        <v>91.34</v>
      </c>
      <c r="J391" s="6">
        <v>9</v>
      </c>
      <c r="K391" s="4"/>
    </row>
    <row r="392" spans="3:11" ht="12.75">
      <c r="C392" s="5">
        <v>263</v>
      </c>
      <c r="D392" s="15" t="s">
        <v>103</v>
      </c>
      <c r="E392" s="1">
        <v>60</v>
      </c>
      <c r="F392" s="1">
        <v>6.9</v>
      </c>
      <c r="G392" s="1">
        <v>7.5</v>
      </c>
      <c r="H392" s="1">
        <v>4.9</v>
      </c>
      <c r="I392" s="1">
        <v>116.7</v>
      </c>
      <c r="J392" s="6">
        <v>0.13</v>
      </c>
      <c r="K392" s="4"/>
    </row>
    <row r="393" spans="3:11" s="51" customFormat="1" ht="12.75">
      <c r="C393" s="17">
        <v>185</v>
      </c>
      <c r="D393" s="20" t="s">
        <v>211</v>
      </c>
      <c r="E393" s="20">
        <v>120</v>
      </c>
      <c r="F393" s="20">
        <v>6.8</v>
      </c>
      <c r="G393" s="20">
        <v>5.8</v>
      </c>
      <c r="H393" s="20">
        <v>32.9</v>
      </c>
      <c r="I393" s="20">
        <v>242.4</v>
      </c>
      <c r="J393" s="21">
        <v>0</v>
      </c>
      <c r="K393" s="60"/>
    </row>
    <row r="394" spans="3:11" ht="12.75">
      <c r="C394" s="17">
        <v>100</v>
      </c>
      <c r="D394" s="1" t="s">
        <v>139</v>
      </c>
      <c r="E394" s="1">
        <v>50</v>
      </c>
      <c r="F394" s="1">
        <v>0.96</v>
      </c>
      <c r="G394" s="1">
        <v>5.04</v>
      </c>
      <c r="H394" s="1">
        <v>3.95</v>
      </c>
      <c r="I394" s="1">
        <v>65.11</v>
      </c>
      <c r="J394" s="6">
        <v>24.18</v>
      </c>
      <c r="K394" s="4"/>
    </row>
    <row r="395" spans="3:11" ht="12.75">
      <c r="C395" s="5">
        <v>38</v>
      </c>
      <c r="D395" s="1" t="s">
        <v>73</v>
      </c>
      <c r="E395" s="1">
        <v>200</v>
      </c>
      <c r="F395" s="1">
        <v>0.12</v>
      </c>
      <c r="G395" s="1">
        <v>0</v>
      </c>
      <c r="H395" s="1">
        <v>22.42</v>
      </c>
      <c r="I395" s="1">
        <v>93.96</v>
      </c>
      <c r="J395" s="6">
        <v>1.62</v>
      </c>
      <c r="K395" s="4"/>
    </row>
    <row r="396" spans="3:11" ht="12.75">
      <c r="C396" s="5">
        <v>84</v>
      </c>
      <c r="D396" s="1" t="s">
        <v>21</v>
      </c>
      <c r="E396" s="1">
        <v>60</v>
      </c>
      <c r="F396" s="1">
        <v>4.26</v>
      </c>
      <c r="G396" s="1">
        <v>0.66</v>
      </c>
      <c r="H396" s="1">
        <v>27.84</v>
      </c>
      <c r="I396" s="1">
        <v>137.4</v>
      </c>
      <c r="J396" s="6">
        <v>0</v>
      </c>
      <c r="K396" s="4"/>
    </row>
    <row r="397" spans="3:11" ht="12.75">
      <c r="C397" s="5"/>
      <c r="D397" s="1"/>
      <c r="E397" s="16">
        <f aca="true" t="shared" si="36" ref="E397:J397">SUM(E391:E396)</f>
        <v>690</v>
      </c>
      <c r="F397" s="16">
        <f t="shared" si="36"/>
        <v>23.880000000000003</v>
      </c>
      <c r="G397" s="16">
        <f t="shared" si="36"/>
        <v>25.38</v>
      </c>
      <c r="H397" s="16">
        <f t="shared" si="36"/>
        <v>100.75</v>
      </c>
      <c r="I397" s="16">
        <f t="shared" si="36"/>
        <v>746.9100000000001</v>
      </c>
      <c r="J397" s="18">
        <f t="shared" si="36"/>
        <v>34.93</v>
      </c>
      <c r="K397" s="4"/>
    </row>
    <row r="398" spans="3:11" ht="12.75">
      <c r="C398" s="5"/>
      <c r="D398" s="1"/>
      <c r="E398" s="1"/>
      <c r="F398" s="1"/>
      <c r="G398" s="1"/>
      <c r="H398" s="1"/>
      <c r="I398" s="1"/>
      <c r="J398" s="6"/>
      <c r="K398" s="4"/>
    </row>
    <row r="399" spans="3:11" ht="12.75">
      <c r="C399" s="5"/>
      <c r="D399" s="13" t="s">
        <v>141</v>
      </c>
      <c r="E399" s="1"/>
      <c r="F399" s="1"/>
      <c r="G399" s="1"/>
      <c r="H399" s="1"/>
      <c r="I399" s="1"/>
      <c r="J399" s="6"/>
      <c r="K399" s="4"/>
    </row>
    <row r="400" spans="3:11" ht="12.75">
      <c r="C400" s="5">
        <v>75</v>
      </c>
      <c r="D400" s="1" t="s">
        <v>216</v>
      </c>
      <c r="E400" s="1">
        <v>50</v>
      </c>
      <c r="F400" s="1">
        <v>0.9</v>
      </c>
      <c r="G400" s="1">
        <v>1.8</v>
      </c>
      <c r="H400" s="1">
        <v>27.9</v>
      </c>
      <c r="I400" s="1">
        <v>127.94</v>
      </c>
      <c r="J400" s="6">
        <v>0.8</v>
      </c>
      <c r="K400" s="4"/>
    </row>
    <row r="401" spans="3:11" ht="12.75">
      <c r="C401" s="5">
        <v>41</v>
      </c>
      <c r="D401" s="1" t="s">
        <v>47</v>
      </c>
      <c r="E401" s="1">
        <v>200</v>
      </c>
      <c r="F401" s="1">
        <v>0.12</v>
      </c>
      <c r="G401" s="1">
        <v>3.06</v>
      </c>
      <c r="H401" s="1">
        <v>13</v>
      </c>
      <c r="I401" s="1">
        <v>49.28</v>
      </c>
      <c r="J401" s="6">
        <v>0.6</v>
      </c>
      <c r="K401" s="4"/>
    </row>
    <row r="402" spans="3:11" ht="12.75">
      <c r="C402" s="5"/>
      <c r="D402" s="1"/>
      <c r="E402" s="16">
        <f aca="true" t="shared" si="37" ref="E402:J402">SUM(E400:E401)</f>
        <v>250</v>
      </c>
      <c r="F402" s="16">
        <f t="shared" si="37"/>
        <v>1.02</v>
      </c>
      <c r="G402" s="16">
        <f t="shared" si="37"/>
        <v>4.86</v>
      </c>
      <c r="H402" s="16">
        <f t="shared" si="37"/>
        <v>40.9</v>
      </c>
      <c r="I402" s="16">
        <f t="shared" si="37"/>
        <v>177.22</v>
      </c>
      <c r="J402" s="18">
        <f t="shared" si="37"/>
        <v>1.4</v>
      </c>
      <c r="K402" s="4"/>
    </row>
    <row r="403" spans="3:11" ht="12.75">
      <c r="C403" s="5"/>
      <c r="D403" s="13" t="s">
        <v>165</v>
      </c>
      <c r="E403" s="1"/>
      <c r="F403" s="1"/>
      <c r="G403" s="1"/>
      <c r="H403" s="1"/>
      <c r="I403" s="1"/>
      <c r="J403" s="6"/>
      <c r="K403" s="4"/>
    </row>
    <row r="404" spans="3:11" ht="12.75">
      <c r="C404" s="17">
        <v>193</v>
      </c>
      <c r="D404" s="1" t="s">
        <v>92</v>
      </c>
      <c r="E404" s="1">
        <v>200</v>
      </c>
      <c r="F404" s="1">
        <v>7.5</v>
      </c>
      <c r="G404" s="1">
        <v>5.3</v>
      </c>
      <c r="H404" s="1">
        <v>14.66</v>
      </c>
      <c r="I404" s="1">
        <v>227.27</v>
      </c>
      <c r="J404" s="6">
        <v>8.17</v>
      </c>
      <c r="K404" s="4"/>
    </row>
    <row r="405" spans="3:11" ht="12.75">
      <c r="C405" s="5">
        <v>41</v>
      </c>
      <c r="D405" s="1" t="s">
        <v>47</v>
      </c>
      <c r="E405" s="1">
        <v>200</v>
      </c>
      <c r="F405" s="1">
        <v>0.12</v>
      </c>
      <c r="G405" s="1">
        <v>3.06</v>
      </c>
      <c r="H405" s="1">
        <v>13</v>
      </c>
      <c r="I405" s="1">
        <v>49.28</v>
      </c>
      <c r="J405" s="6">
        <v>0.6</v>
      </c>
      <c r="K405" s="4"/>
    </row>
    <row r="406" spans="3:11" ht="12.75">
      <c r="C406" s="5">
        <v>84</v>
      </c>
      <c r="D406" s="1" t="s">
        <v>21</v>
      </c>
      <c r="E406" s="1">
        <v>30</v>
      </c>
      <c r="F406" s="1">
        <v>2.13</v>
      </c>
      <c r="G406" s="1">
        <v>0.33</v>
      </c>
      <c r="H406" s="1">
        <v>13.92</v>
      </c>
      <c r="I406" s="1">
        <v>68.7</v>
      </c>
      <c r="J406" s="6">
        <v>0</v>
      </c>
      <c r="K406" s="4"/>
    </row>
    <row r="407" spans="3:11" ht="12.75">
      <c r="C407" s="5">
        <v>110</v>
      </c>
      <c r="D407" s="1" t="s">
        <v>42</v>
      </c>
      <c r="E407" s="22">
        <v>20</v>
      </c>
      <c r="F407" s="22">
        <v>4.8</v>
      </c>
      <c r="G407" s="22">
        <v>6.1</v>
      </c>
      <c r="H407" s="22">
        <v>0</v>
      </c>
      <c r="I407" s="22">
        <v>75.8</v>
      </c>
      <c r="J407" s="23">
        <v>0.1</v>
      </c>
      <c r="K407" s="4"/>
    </row>
    <row r="408" spans="3:11" ht="12.75">
      <c r="C408" s="5"/>
      <c r="D408" s="1"/>
      <c r="E408" s="16">
        <f aca="true" t="shared" si="38" ref="E408:J408">SUM(E404:E407)</f>
        <v>450</v>
      </c>
      <c r="F408" s="16">
        <f t="shared" si="38"/>
        <v>14.55</v>
      </c>
      <c r="G408" s="16">
        <f t="shared" si="38"/>
        <v>14.79</v>
      </c>
      <c r="H408" s="16">
        <f t="shared" si="38"/>
        <v>41.58</v>
      </c>
      <c r="I408" s="16">
        <f t="shared" si="38"/>
        <v>421.05</v>
      </c>
      <c r="J408" s="18">
        <f t="shared" si="38"/>
        <v>8.87</v>
      </c>
      <c r="K408" s="4"/>
    </row>
    <row r="409" spans="3:11" ht="12.75">
      <c r="C409" s="46"/>
      <c r="D409" s="4"/>
      <c r="E409" s="4"/>
      <c r="F409" s="4"/>
      <c r="G409" s="4"/>
      <c r="H409" s="4"/>
      <c r="I409" s="4"/>
      <c r="J409" s="19"/>
      <c r="K409" s="4"/>
    </row>
    <row r="410" spans="3:17" ht="12.75">
      <c r="C410" s="5"/>
      <c r="D410" s="1" t="s">
        <v>55</v>
      </c>
      <c r="E410" s="1">
        <f aca="true" t="shared" si="39" ref="E410:J410">SUM(E386+E388+E397+E402+E408)</f>
        <v>1988</v>
      </c>
      <c r="F410" s="1">
        <f t="shared" si="39"/>
        <v>49.30000000000001</v>
      </c>
      <c r="G410" s="1">
        <f t="shared" si="39"/>
        <v>63.519999999999996</v>
      </c>
      <c r="H410" s="1">
        <f t="shared" si="39"/>
        <v>252.74</v>
      </c>
      <c r="I410" s="1">
        <f t="shared" si="39"/>
        <v>1797</v>
      </c>
      <c r="J410" s="6">
        <f t="shared" si="39"/>
        <v>57.05</v>
      </c>
      <c r="K410" s="4"/>
      <c r="L410" s="4"/>
      <c r="M410" s="4"/>
      <c r="N410" s="4"/>
      <c r="O410" s="4"/>
      <c r="P410" s="4"/>
      <c r="Q410" s="4"/>
    </row>
    <row r="411" spans="3:11" ht="12.75">
      <c r="C411" s="5"/>
      <c r="D411" s="1" t="s">
        <v>56</v>
      </c>
      <c r="E411" s="1"/>
      <c r="F411" s="16">
        <v>54</v>
      </c>
      <c r="G411" s="16">
        <v>60</v>
      </c>
      <c r="H411" s="16">
        <v>261</v>
      </c>
      <c r="I411" s="16">
        <v>1800</v>
      </c>
      <c r="J411" s="18">
        <v>50</v>
      </c>
      <c r="K411" s="4"/>
    </row>
    <row r="412" spans="3:11" ht="12.75">
      <c r="C412" s="5"/>
      <c r="D412" s="1" t="s">
        <v>18</v>
      </c>
      <c r="E412" s="1"/>
      <c r="F412" s="1">
        <f>F410-F411</f>
        <v>-4.699999999999989</v>
      </c>
      <c r="G412" s="1">
        <f>G410-G411</f>
        <v>3.519999999999996</v>
      </c>
      <c r="H412" s="1">
        <f>H410-H411</f>
        <v>-8.259999999999991</v>
      </c>
      <c r="I412" s="1">
        <f>I410-I411</f>
        <v>-3</v>
      </c>
      <c r="J412" s="6">
        <f>J410-J411</f>
        <v>7.049999999999997</v>
      </c>
      <c r="K412" s="4"/>
    </row>
    <row r="413" spans="3:11" ht="12.75">
      <c r="C413" s="5"/>
      <c r="D413" s="1"/>
      <c r="E413" s="1"/>
      <c r="F413" s="1"/>
      <c r="G413" s="1"/>
      <c r="H413" s="1"/>
      <c r="I413" s="1"/>
      <c r="J413" s="6"/>
      <c r="K413" s="4"/>
    </row>
    <row r="414" spans="3:11" ht="12.75">
      <c r="C414" s="5"/>
      <c r="D414" s="1"/>
      <c r="E414" s="1"/>
      <c r="F414" s="1"/>
      <c r="G414" s="1"/>
      <c r="H414" s="1"/>
      <c r="I414" s="1"/>
      <c r="J414" s="6"/>
      <c r="K414" s="4"/>
    </row>
    <row r="415" spans="3:11" ht="12.75">
      <c r="C415" s="5"/>
      <c r="D415" s="1"/>
      <c r="E415" s="1"/>
      <c r="F415" s="1"/>
      <c r="G415" s="1"/>
      <c r="H415" s="1"/>
      <c r="I415" s="1"/>
      <c r="J415" s="6"/>
      <c r="K415" s="4"/>
    </row>
    <row r="416" spans="3:11" ht="12.75">
      <c r="C416" s="5"/>
      <c r="D416" s="1"/>
      <c r="E416" s="1"/>
      <c r="F416" s="1"/>
      <c r="G416" s="1"/>
      <c r="H416" s="1"/>
      <c r="I416" s="1"/>
      <c r="J416" s="6"/>
      <c r="K416" s="4"/>
    </row>
    <row r="417" spans="3:11" ht="12.75">
      <c r="C417" s="5"/>
      <c r="D417" s="1"/>
      <c r="E417" s="1"/>
      <c r="F417" s="1"/>
      <c r="G417" s="1"/>
      <c r="H417" s="1"/>
      <c r="I417" s="1"/>
      <c r="J417" s="6"/>
      <c r="K417" s="4"/>
    </row>
    <row r="418" spans="3:11" ht="12.75">
      <c r="C418" s="5"/>
      <c r="D418" s="1"/>
      <c r="E418" s="1"/>
      <c r="F418" s="1"/>
      <c r="G418" s="1"/>
      <c r="H418" s="1"/>
      <c r="I418" s="1"/>
      <c r="J418" s="6"/>
      <c r="K418" s="4"/>
    </row>
    <row r="419" spans="3:11" ht="12.75">
      <c r="C419" s="5"/>
      <c r="D419" s="1"/>
      <c r="E419" s="1"/>
      <c r="F419" s="1"/>
      <c r="G419" s="1"/>
      <c r="H419" s="1"/>
      <c r="I419" s="1"/>
      <c r="J419" s="6"/>
      <c r="K419" s="4"/>
    </row>
    <row r="420" spans="3:10" ht="13.5" thickBot="1">
      <c r="C420" s="7"/>
      <c r="D420" s="8"/>
      <c r="E420" s="8"/>
      <c r="F420" s="8"/>
      <c r="G420" s="8"/>
      <c r="H420" s="8"/>
      <c r="I420" s="8"/>
      <c r="J420" s="9"/>
    </row>
    <row r="424" spans="3:4" ht="12.75">
      <c r="C424" s="120" t="s">
        <v>105</v>
      </c>
      <c r="D424" s="120"/>
    </row>
    <row r="425" spans="3:4" ht="12.75">
      <c r="C425" s="120" t="s">
        <v>12</v>
      </c>
      <c r="D425" s="120"/>
    </row>
    <row r="426" spans="3:4" ht="12.75">
      <c r="C426" s="120" t="s">
        <v>10</v>
      </c>
      <c r="D426" s="120"/>
    </row>
    <row r="427" spans="3:4" ht="12.75">
      <c r="C427" s="120" t="s">
        <v>11</v>
      </c>
      <c r="D427" s="120"/>
    </row>
    <row r="431" ht="13.5" thickBot="1">
      <c r="K431" s="4"/>
    </row>
    <row r="432" spans="3:11" ht="12.75">
      <c r="C432" s="121" t="s">
        <v>0</v>
      </c>
      <c r="D432" s="116" t="s">
        <v>1</v>
      </c>
      <c r="E432" s="123" t="s">
        <v>2</v>
      </c>
      <c r="F432" s="94" t="s">
        <v>3</v>
      </c>
      <c r="G432" s="95"/>
      <c r="H432" s="96"/>
      <c r="I432" s="116" t="s">
        <v>7</v>
      </c>
      <c r="J432" s="114" t="s">
        <v>8</v>
      </c>
      <c r="K432" s="4"/>
    </row>
    <row r="433" spans="3:11" ht="26.25">
      <c r="C433" s="122"/>
      <c r="D433" s="117"/>
      <c r="E433" s="124"/>
      <c r="F433" s="3" t="s">
        <v>4</v>
      </c>
      <c r="G433" s="3" t="s">
        <v>5</v>
      </c>
      <c r="H433" s="3" t="s">
        <v>6</v>
      </c>
      <c r="I433" s="117"/>
      <c r="J433" s="115"/>
      <c r="K433" s="4"/>
    </row>
    <row r="434" spans="3:11" ht="12.75">
      <c r="C434" s="5"/>
      <c r="D434" s="13" t="s">
        <v>116</v>
      </c>
      <c r="E434" s="1"/>
      <c r="F434" s="1"/>
      <c r="G434" s="1"/>
      <c r="H434" s="1"/>
      <c r="I434" s="1"/>
      <c r="J434" s="6"/>
      <c r="K434" s="4"/>
    </row>
    <row r="435" spans="3:11" ht="12.75">
      <c r="C435" s="5">
        <v>136</v>
      </c>
      <c r="D435" s="80" t="s">
        <v>81</v>
      </c>
      <c r="E435" s="1">
        <v>200</v>
      </c>
      <c r="F435" s="1">
        <v>6.44</v>
      </c>
      <c r="G435" s="1">
        <v>7.53</v>
      </c>
      <c r="H435" s="1">
        <v>25.38</v>
      </c>
      <c r="I435" s="1">
        <v>192</v>
      </c>
      <c r="J435" s="6">
        <v>1.95</v>
      </c>
      <c r="K435" s="4"/>
    </row>
    <row r="436" spans="3:11" ht="12.75">
      <c r="C436" s="5">
        <v>70</v>
      </c>
      <c r="D436" s="1" t="s">
        <v>21</v>
      </c>
      <c r="E436" s="1">
        <v>40</v>
      </c>
      <c r="F436" s="1">
        <v>3.08</v>
      </c>
      <c r="G436" s="1">
        <v>6.92</v>
      </c>
      <c r="H436" s="1">
        <v>19.5</v>
      </c>
      <c r="I436" s="1">
        <v>156</v>
      </c>
      <c r="J436" s="6">
        <v>0</v>
      </c>
      <c r="K436" s="4"/>
    </row>
    <row r="437" spans="3:11" ht="12.75">
      <c r="C437" s="5"/>
      <c r="D437" s="1" t="s">
        <v>46</v>
      </c>
      <c r="E437" s="1">
        <v>8</v>
      </c>
      <c r="F437" s="1"/>
      <c r="G437" s="1"/>
      <c r="H437" s="1"/>
      <c r="I437" s="1"/>
      <c r="J437" s="6"/>
      <c r="K437" s="4"/>
    </row>
    <row r="438" spans="3:11" ht="12.75">
      <c r="C438" s="5">
        <v>31</v>
      </c>
      <c r="D438" s="1" t="s">
        <v>60</v>
      </c>
      <c r="E438" s="1">
        <v>200</v>
      </c>
      <c r="F438" s="1">
        <v>2.24</v>
      </c>
      <c r="G438" s="1">
        <v>0.36</v>
      </c>
      <c r="H438" s="1">
        <v>18.89</v>
      </c>
      <c r="I438" s="1">
        <v>84.53</v>
      </c>
      <c r="J438" s="6">
        <v>0.9</v>
      </c>
      <c r="K438" s="4"/>
    </row>
    <row r="439" spans="3:11" ht="12.75">
      <c r="C439" s="5"/>
      <c r="D439" s="1"/>
      <c r="E439" s="16">
        <f aca="true" t="shared" si="40" ref="E439:J439">SUM(E435:E438)</f>
        <v>448</v>
      </c>
      <c r="F439" s="16">
        <f t="shared" si="40"/>
        <v>11.76</v>
      </c>
      <c r="G439" s="16">
        <f t="shared" si="40"/>
        <v>14.809999999999999</v>
      </c>
      <c r="H439" s="16">
        <f t="shared" si="40"/>
        <v>63.769999999999996</v>
      </c>
      <c r="I439" s="16">
        <f t="shared" si="40"/>
        <v>432.53</v>
      </c>
      <c r="J439" s="18">
        <f t="shared" si="40"/>
        <v>2.85</v>
      </c>
      <c r="K439" s="4"/>
    </row>
    <row r="440" spans="3:11" ht="12.75">
      <c r="C440" s="5"/>
      <c r="D440" s="13" t="s">
        <v>142</v>
      </c>
      <c r="E440" s="1"/>
      <c r="F440" s="1"/>
      <c r="G440" s="1"/>
      <c r="H440" s="1"/>
      <c r="I440" s="1"/>
      <c r="J440" s="6"/>
      <c r="K440" s="4"/>
    </row>
    <row r="441" spans="3:11" ht="12.75">
      <c r="C441" s="5">
        <v>46</v>
      </c>
      <c r="D441" s="1" t="s">
        <v>51</v>
      </c>
      <c r="E441" s="1">
        <v>120</v>
      </c>
      <c r="F441" s="1">
        <v>0.36</v>
      </c>
      <c r="G441" s="1">
        <v>0.24</v>
      </c>
      <c r="H441" s="1">
        <v>19.56</v>
      </c>
      <c r="I441" s="1">
        <v>81.6</v>
      </c>
      <c r="J441" s="6">
        <v>2.4</v>
      </c>
      <c r="K441" s="4"/>
    </row>
    <row r="442" spans="3:11" ht="12.75">
      <c r="C442" s="5"/>
      <c r="D442" s="1"/>
      <c r="E442" s="1"/>
      <c r="F442" s="1"/>
      <c r="G442" s="1"/>
      <c r="H442" s="1"/>
      <c r="I442" s="1"/>
      <c r="J442" s="6"/>
      <c r="K442" s="4"/>
    </row>
    <row r="443" spans="3:11" ht="12.75">
      <c r="C443" s="5"/>
      <c r="D443" s="13" t="s">
        <v>208</v>
      </c>
      <c r="E443" s="1"/>
      <c r="F443" s="1"/>
      <c r="G443" s="1"/>
      <c r="H443" s="1"/>
      <c r="I443" s="1"/>
      <c r="J443" s="6"/>
      <c r="K443" s="4"/>
    </row>
    <row r="444" spans="3:11" ht="12.75">
      <c r="C444" s="5">
        <v>17</v>
      </c>
      <c r="D444" s="1" t="s">
        <v>106</v>
      </c>
      <c r="E444" s="1">
        <v>200</v>
      </c>
      <c r="F444" s="1">
        <v>2.95</v>
      </c>
      <c r="G444" s="1">
        <v>4.8</v>
      </c>
      <c r="H444" s="1">
        <v>6.87</v>
      </c>
      <c r="I444" s="1">
        <v>94.48</v>
      </c>
      <c r="J444" s="6">
        <v>15.54</v>
      </c>
      <c r="K444" s="4"/>
    </row>
    <row r="445" spans="3:11" ht="12.75">
      <c r="C445" s="5">
        <v>243</v>
      </c>
      <c r="D445" s="1" t="s">
        <v>107</v>
      </c>
      <c r="E445" s="1">
        <v>50</v>
      </c>
      <c r="F445" s="1">
        <v>7.1</v>
      </c>
      <c r="G445" s="1">
        <v>6.1</v>
      </c>
      <c r="H445" s="1">
        <v>5.3</v>
      </c>
      <c r="I445" s="1">
        <v>102</v>
      </c>
      <c r="J445" s="6">
        <v>0.7</v>
      </c>
      <c r="K445" s="4"/>
    </row>
    <row r="446" spans="3:11" s="51" customFormat="1" ht="12.75">
      <c r="C446" s="17">
        <v>186</v>
      </c>
      <c r="D446" s="20" t="s">
        <v>89</v>
      </c>
      <c r="E446" s="20">
        <v>150</v>
      </c>
      <c r="F446" s="20">
        <v>5.25</v>
      </c>
      <c r="G446" s="20">
        <v>0.55</v>
      </c>
      <c r="H446" s="20">
        <v>24.6</v>
      </c>
      <c r="I446" s="20">
        <v>139.5</v>
      </c>
      <c r="J446" s="21">
        <v>0</v>
      </c>
      <c r="K446" s="60"/>
    </row>
    <row r="447" spans="3:11" ht="12.75">
      <c r="C447" s="17">
        <v>108</v>
      </c>
      <c r="D447" s="1" t="s">
        <v>108</v>
      </c>
      <c r="E447" s="1">
        <v>50</v>
      </c>
      <c r="F447" s="1">
        <v>0.63</v>
      </c>
      <c r="G447" s="1">
        <v>3.54</v>
      </c>
      <c r="H447" s="1">
        <v>9.77</v>
      </c>
      <c r="I447" s="1">
        <v>72.55</v>
      </c>
      <c r="J447" s="6">
        <v>2.82</v>
      </c>
      <c r="K447" s="4"/>
    </row>
    <row r="448" spans="3:11" ht="12.75">
      <c r="C448" s="5">
        <v>36</v>
      </c>
      <c r="D448" s="1" t="s">
        <v>80</v>
      </c>
      <c r="E448" s="1">
        <v>200</v>
      </c>
      <c r="F448" s="1">
        <v>0.8</v>
      </c>
      <c r="G448" s="1">
        <v>0</v>
      </c>
      <c r="H448" s="1">
        <v>17.9</v>
      </c>
      <c r="I448" s="1">
        <v>142</v>
      </c>
      <c r="J448" s="6">
        <v>3.2</v>
      </c>
      <c r="K448" s="4"/>
    </row>
    <row r="449" spans="3:11" ht="12.75">
      <c r="C449" s="17"/>
      <c r="D449" s="1"/>
      <c r="E449" s="1"/>
      <c r="F449" s="1"/>
      <c r="G449" s="1"/>
      <c r="H449" s="1"/>
      <c r="I449" s="1"/>
      <c r="J449" s="6"/>
      <c r="K449" s="4"/>
    </row>
    <row r="450" spans="3:11" ht="12.75">
      <c r="C450" s="5">
        <v>84</v>
      </c>
      <c r="D450" s="1" t="s">
        <v>21</v>
      </c>
      <c r="E450" s="1">
        <v>60</v>
      </c>
      <c r="F450" s="1">
        <v>4.26</v>
      </c>
      <c r="G450" s="1">
        <v>0.66</v>
      </c>
      <c r="H450" s="1">
        <v>27.84</v>
      </c>
      <c r="I450" s="1">
        <v>137.4</v>
      </c>
      <c r="J450" s="6">
        <v>0</v>
      </c>
      <c r="K450" s="4"/>
    </row>
    <row r="451" spans="3:11" ht="12.75">
      <c r="C451" s="5"/>
      <c r="D451" s="1"/>
      <c r="E451" s="16">
        <f aca="true" t="shared" si="41" ref="E451:J451">SUM(E444:E450)</f>
        <v>710</v>
      </c>
      <c r="F451" s="16">
        <f t="shared" si="41"/>
        <v>20.990000000000002</v>
      </c>
      <c r="G451" s="16">
        <f t="shared" si="41"/>
        <v>15.649999999999999</v>
      </c>
      <c r="H451" s="16">
        <f t="shared" si="41"/>
        <v>92.28</v>
      </c>
      <c r="I451" s="16">
        <f t="shared" si="41"/>
        <v>687.93</v>
      </c>
      <c r="J451" s="18">
        <f t="shared" si="41"/>
        <v>22.259999999999998</v>
      </c>
      <c r="K451" s="4"/>
    </row>
    <row r="452" spans="3:11" ht="12.75">
      <c r="C452" s="5"/>
      <c r="D452" s="1"/>
      <c r="E452" s="1"/>
      <c r="F452" s="1"/>
      <c r="G452" s="1"/>
      <c r="H452" s="1"/>
      <c r="I452" s="1"/>
      <c r="J452" s="6"/>
      <c r="K452" s="4"/>
    </row>
    <row r="453" spans="3:11" ht="12.75">
      <c r="C453" s="5"/>
      <c r="D453" s="13" t="s">
        <v>143</v>
      </c>
      <c r="E453" s="1"/>
      <c r="F453" s="1"/>
      <c r="G453" s="1"/>
      <c r="H453" s="1"/>
      <c r="I453" s="1"/>
      <c r="J453" s="6"/>
      <c r="K453" s="4"/>
    </row>
    <row r="454" spans="3:11" ht="12.75">
      <c r="C454" s="5">
        <v>68</v>
      </c>
      <c r="D454" s="1" t="s">
        <v>52</v>
      </c>
      <c r="E454" s="1">
        <v>50</v>
      </c>
      <c r="F454" s="1">
        <v>3.8</v>
      </c>
      <c r="G454" s="1">
        <v>4.9</v>
      </c>
      <c r="H454" s="1">
        <v>37.3</v>
      </c>
      <c r="I454" s="1">
        <v>208.5</v>
      </c>
      <c r="J454" s="6">
        <v>0</v>
      </c>
      <c r="K454" s="4"/>
    </row>
    <row r="455" spans="3:11" ht="12.75">
      <c r="C455" s="5">
        <v>33</v>
      </c>
      <c r="D455" s="1" t="s">
        <v>91</v>
      </c>
      <c r="E455" s="1">
        <v>200</v>
      </c>
      <c r="F455" s="1">
        <v>5.8</v>
      </c>
      <c r="G455" s="1">
        <v>6.4</v>
      </c>
      <c r="H455" s="1">
        <v>8</v>
      </c>
      <c r="I455" s="1">
        <v>118</v>
      </c>
      <c r="J455" s="6">
        <v>1.4</v>
      </c>
      <c r="K455" s="4"/>
    </row>
    <row r="456" spans="3:11" ht="12.75">
      <c r="C456" s="5"/>
      <c r="D456" s="1"/>
      <c r="E456" s="16">
        <f aca="true" t="shared" si="42" ref="E456:J456">SUM(E454:E455)</f>
        <v>250</v>
      </c>
      <c r="F456" s="16">
        <f t="shared" si="42"/>
        <v>9.6</v>
      </c>
      <c r="G456" s="16">
        <f t="shared" si="42"/>
        <v>11.3</v>
      </c>
      <c r="H456" s="16">
        <f t="shared" si="42"/>
        <v>45.3</v>
      </c>
      <c r="I456" s="16">
        <f t="shared" si="42"/>
        <v>326.5</v>
      </c>
      <c r="J456" s="18">
        <f t="shared" si="42"/>
        <v>1.4</v>
      </c>
      <c r="K456" s="4"/>
    </row>
    <row r="457" spans="3:11" ht="12.75">
      <c r="C457" s="5"/>
      <c r="D457" s="13" t="s">
        <v>157</v>
      </c>
      <c r="E457" s="1"/>
      <c r="F457" s="1"/>
      <c r="G457" s="1"/>
      <c r="H457" s="1"/>
      <c r="I457" s="1"/>
      <c r="J457" s="6"/>
      <c r="K457" s="4"/>
    </row>
    <row r="458" spans="3:11" ht="12.75">
      <c r="C458" s="17">
        <v>155</v>
      </c>
      <c r="D458" s="1" t="s">
        <v>109</v>
      </c>
      <c r="E458" s="1">
        <v>130</v>
      </c>
      <c r="F458" s="1">
        <v>22.3</v>
      </c>
      <c r="G458" s="1">
        <v>17.5</v>
      </c>
      <c r="H458" s="1">
        <v>16.9</v>
      </c>
      <c r="I458" s="1">
        <v>354.9</v>
      </c>
      <c r="J458" s="6">
        <v>0.3</v>
      </c>
      <c r="K458" s="4"/>
    </row>
    <row r="459" spans="3:11" ht="12.75">
      <c r="C459" s="17">
        <v>152</v>
      </c>
      <c r="D459" s="1" t="s">
        <v>25</v>
      </c>
      <c r="E459" s="1">
        <v>20</v>
      </c>
      <c r="F459" s="1"/>
      <c r="G459" s="1"/>
      <c r="H459" s="1"/>
      <c r="I459" s="1"/>
      <c r="J459" s="6"/>
      <c r="K459" s="4"/>
    </row>
    <row r="460" spans="3:11" ht="12.75">
      <c r="C460" s="5">
        <v>41</v>
      </c>
      <c r="D460" s="1" t="s">
        <v>47</v>
      </c>
      <c r="E460" s="1">
        <v>200</v>
      </c>
      <c r="F460" s="1">
        <v>0.12</v>
      </c>
      <c r="G460" s="1">
        <v>3.06</v>
      </c>
      <c r="H460" s="1">
        <v>13</v>
      </c>
      <c r="I460" s="1">
        <v>49.28</v>
      </c>
      <c r="J460" s="6">
        <v>0.6</v>
      </c>
      <c r="K460" s="4"/>
    </row>
    <row r="461" spans="3:11" ht="12.75">
      <c r="C461" s="5"/>
      <c r="D461" s="1"/>
      <c r="E461" s="1"/>
      <c r="F461" s="1"/>
      <c r="G461" s="1"/>
      <c r="H461" s="1"/>
      <c r="I461" s="1"/>
      <c r="J461" s="6">
        <v>0</v>
      </c>
      <c r="K461" s="4"/>
    </row>
    <row r="462" spans="3:11" ht="12.75">
      <c r="C462" s="5"/>
      <c r="D462" s="1"/>
      <c r="E462" s="16">
        <f aca="true" t="shared" si="43" ref="E462:J462">SUM(E458:E461)</f>
        <v>350</v>
      </c>
      <c r="F462" s="16">
        <f t="shared" si="43"/>
        <v>22.42</v>
      </c>
      <c r="G462" s="16">
        <f t="shared" si="43"/>
        <v>20.56</v>
      </c>
      <c r="H462" s="16">
        <f t="shared" si="43"/>
        <v>29.9</v>
      </c>
      <c r="I462" s="16">
        <f t="shared" si="43"/>
        <v>404.17999999999995</v>
      </c>
      <c r="J462" s="18">
        <f t="shared" si="43"/>
        <v>0.8999999999999999</v>
      </c>
      <c r="K462" s="4"/>
    </row>
    <row r="463" spans="3:11" ht="12.75">
      <c r="C463" s="5"/>
      <c r="D463" s="1"/>
      <c r="E463" s="1"/>
      <c r="F463" s="1"/>
      <c r="G463" s="1"/>
      <c r="H463" s="1"/>
      <c r="I463" s="1"/>
      <c r="J463" s="6"/>
      <c r="K463" s="4"/>
    </row>
    <row r="464" spans="3:17" ht="12.75">
      <c r="C464" s="5"/>
      <c r="D464" s="1" t="s">
        <v>55</v>
      </c>
      <c r="E464" s="1">
        <f aca="true" t="shared" si="44" ref="E464:J464">SUM(E439+E441+E451+E456+E462)</f>
        <v>1878</v>
      </c>
      <c r="F464" s="1">
        <f t="shared" si="44"/>
        <v>65.13</v>
      </c>
      <c r="G464" s="1">
        <f t="shared" si="44"/>
        <v>62.56</v>
      </c>
      <c r="H464" s="1">
        <f t="shared" si="44"/>
        <v>250.81000000000003</v>
      </c>
      <c r="I464" s="1">
        <f t="shared" si="44"/>
        <v>1932.7399999999998</v>
      </c>
      <c r="J464" s="6">
        <f t="shared" si="44"/>
        <v>29.809999999999995</v>
      </c>
      <c r="K464" s="4"/>
      <c r="L464" s="4"/>
      <c r="M464" s="4"/>
      <c r="N464" s="4"/>
      <c r="O464" s="4"/>
      <c r="P464" s="4"/>
      <c r="Q464" s="4"/>
    </row>
    <row r="465" spans="3:11" ht="12.75">
      <c r="C465" s="5"/>
      <c r="D465" s="1" t="s">
        <v>56</v>
      </c>
      <c r="E465" s="1"/>
      <c r="F465" s="16">
        <v>54</v>
      </c>
      <c r="G465" s="16">
        <v>60</v>
      </c>
      <c r="H465" s="16">
        <v>261</v>
      </c>
      <c r="I465" s="16">
        <v>1800</v>
      </c>
      <c r="J465" s="18">
        <v>50</v>
      </c>
      <c r="K465" s="4"/>
    </row>
    <row r="466" spans="3:11" ht="12.75">
      <c r="C466" s="5"/>
      <c r="D466" s="1" t="s">
        <v>18</v>
      </c>
      <c r="E466" s="1"/>
      <c r="F466" s="1">
        <f>F464-F465</f>
        <v>11.129999999999995</v>
      </c>
      <c r="G466" s="1">
        <f>G464-G465</f>
        <v>2.5600000000000023</v>
      </c>
      <c r="H466" s="1">
        <f>H464-H465</f>
        <v>-10.18999999999997</v>
      </c>
      <c r="I466" s="1">
        <f>I464-I465</f>
        <v>132.73999999999978</v>
      </c>
      <c r="J466" s="6">
        <f>J464-J465</f>
        <v>-20.190000000000005</v>
      </c>
      <c r="K466" s="4"/>
    </row>
    <row r="467" spans="3:11" ht="12.75">
      <c r="C467" s="5"/>
      <c r="D467" s="1"/>
      <c r="E467" s="1"/>
      <c r="F467" s="1"/>
      <c r="G467" s="1"/>
      <c r="H467" s="1"/>
      <c r="I467" s="1"/>
      <c r="J467" s="6"/>
      <c r="K467" s="4"/>
    </row>
    <row r="468" spans="3:11" ht="12.75">
      <c r="C468" s="5"/>
      <c r="D468" s="1"/>
      <c r="E468" s="1"/>
      <c r="F468" s="1"/>
      <c r="G468" s="1"/>
      <c r="H468" s="1"/>
      <c r="I468" s="1"/>
      <c r="J468" s="6"/>
      <c r="K468" s="4"/>
    </row>
    <row r="469" spans="3:11" ht="12.75">
      <c r="C469" s="5"/>
      <c r="D469" s="1"/>
      <c r="E469" s="1"/>
      <c r="F469" s="1"/>
      <c r="G469" s="1"/>
      <c r="H469" s="1"/>
      <c r="I469" s="1"/>
      <c r="J469" s="6"/>
      <c r="K469" s="4"/>
    </row>
    <row r="470" spans="3:11" ht="12.75">
      <c r="C470" s="5"/>
      <c r="D470" s="1"/>
      <c r="E470" s="1"/>
      <c r="F470" s="1"/>
      <c r="G470" s="1"/>
      <c r="H470" s="1"/>
      <c r="I470" s="1"/>
      <c r="J470" s="6"/>
      <c r="K470" s="4"/>
    </row>
    <row r="471" spans="3:11" ht="12.75">
      <c r="C471" s="5"/>
      <c r="D471" s="1"/>
      <c r="E471" s="1"/>
      <c r="F471" s="1"/>
      <c r="G471" s="1"/>
      <c r="H471" s="1"/>
      <c r="I471" s="1"/>
      <c r="J471" s="6"/>
      <c r="K471" s="4"/>
    </row>
    <row r="472" spans="3:10" ht="13.5" thickBot="1">
      <c r="C472" s="7"/>
      <c r="D472" s="8"/>
      <c r="E472" s="8"/>
      <c r="F472" s="8"/>
      <c r="G472" s="8"/>
      <c r="H472" s="8"/>
      <c r="I472" s="8"/>
      <c r="J472" s="9"/>
    </row>
    <row r="476" spans="3:4" ht="12.75">
      <c r="C476" s="120" t="s">
        <v>84</v>
      </c>
      <c r="D476" s="120"/>
    </row>
    <row r="477" spans="3:4" ht="12.75">
      <c r="C477" s="120" t="s">
        <v>12</v>
      </c>
      <c r="D477" s="120"/>
    </row>
    <row r="478" spans="3:4" ht="12.75">
      <c r="C478" s="120" t="s">
        <v>10</v>
      </c>
      <c r="D478" s="120"/>
    </row>
    <row r="479" spans="3:4" ht="12.75">
      <c r="C479" s="120" t="s">
        <v>11</v>
      </c>
      <c r="D479" s="120"/>
    </row>
    <row r="483" ht="13.5" thickBot="1">
      <c r="K483" s="4"/>
    </row>
    <row r="484" spans="3:11" ht="12.75">
      <c r="C484" s="121" t="s">
        <v>0</v>
      </c>
      <c r="D484" s="116" t="s">
        <v>1</v>
      </c>
      <c r="E484" s="116" t="s">
        <v>2</v>
      </c>
      <c r="F484" s="94" t="s">
        <v>3</v>
      </c>
      <c r="G484" s="95"/>
      <c r="H484" s="96"/>
      <c r="I484" s="116" t="s">
        <v>7</v>
      </c>
      <c r="J484" s="114" t="s">
        <v>8</v>
      </c>
      <c r="K484" s="4"/>
    </row>
    <row r="485" spans="3:11" ht="26.25">
      <c r="C485" s="122"/>
      <c r="D485" s="117"/>
      <c r="E485" s="117"/>
      <c r="F485" s="3" t="s">
        <v>4</v>
      </c>
      <c r="G485" s="3" t="s">
        <v>5</v>
      </c>
      <c r="H485" s="3" t="s">
        <v>6</v>
      </c>
      <c r="I485" s="117"/>
      <c r="J485" s="115"/>
      <c r="K485" s="4"/>
    </row>
    <row r="486" spans="3:11" ht="12.75">
      <c r="C486" s="5"/>
      <c r="D486" s="13" t="s">
        <v>166</v>
      </c>
      <c r="E486" s="1"/>
      <c r="F486" s="1"/>
      <c r="G486" s="1"/>
      <c r="H486" s="1"/>
      <c r="I486" s="1"/>
      <c r="J486" s="6"/>
      <c r="K486" s="4"/>
    </row>
    <row r="487" spans="3:11" ht="12.75">
      <c r="C487" s="5">
        <v>140</v>
      </c>
      <c r="D487" s="1" t="s">
        <v>112</v>
      </c>
      <c r="E487" s="1">
        <v>200</v>
      </c>
      <c r="F487" s="1">
        <v>5.95</v>
      </c>
      <c r="G487" s="1">
        <v>2.2</v>
      </c>
      <c r="H487" s="1">
        <v>18.92</v>
      </c>
      <c r="I487" s="1">
        <v>97.78</v>
      </c>
      <c r="J487" s="6">
        <v>1.13</v>
      </c>
      <c r="K487" s="4"/>
    </row>
    <row r="488" spans="3:11" ht="12.75">
      <c r="C488" s="5">
        <v>70</v>
      </c>
      <c r="D488" s="1" t="s">
        <v>59</v>
      </c>
      <c r="E488" s="43">
        <v>40</v>
      </c>
      <c r="F488" s="1">
        <v>3.08</v>
      </c>
      <c r="G488" s="1">
        <v>6.92</v>
      </c>
      <c r="H488" s="1">
        <v>19.5</v>
      </c>
      <c r="I488" s="1">
        <v>156</v>
      </c>
      <c r="J488" s="6">
        <v>0</v>
      </c>
      <c r="K488" s="4"/>
    </row>
    <row r="489" spans="3:11" ht="12.75">
      <c r="C489" s="5"/>
      <c r="D489" s="1" t="s">
        <v>46</v>
      </c>
      <c r="E489" s="22">
        <v>8</v>
      </c>
      <c r="F489" s="22"/>
      <c r="G489" s="22"/>
      <c r="H489" s="22"/>
      <c r="I489" s="22"/>
      <c r="J489" s="23"/>
      <c r="K489" s="4"/>
    </row>
    <row r="490" spans="3:11" ht="12.75">
      <c r="C490" s="5">
        <v>41</v>
      </c>
      <c r="D490" s="1" t="s">
        <v>47</v>
      </c>
      <c r="E490" s="1">
        <v>200</v>
      </c>
      <c r="F490" s="1">
        <v>0.12</v>
      </c>
      <c r="G490" s="1">
        <v>3.06</v>
      </c>
      <c r="H490" s="1">
        <v>13</v>
      </c>
      <c r="I490" s="1">
        <v>49.28</v>
      </c>
      <c r="J490" s="6">
        <v>0.6</v>
      </c>
      <c r="K490" s="4"/>
    </row>
    <row r="491" spans="3:11" ht="12.75">
      <c r="C491" s="5"/>
      <c r="D491" s="1"/>
      <c r="E491" s="16">
        <f aca="true" t="shared" si="45" ref="E491:J491">SUM(E487:E490)</f>
        <v>448</v>
      </c>
      <c r="F491" s="16">
        <f t="shared" si="45"/>
        <v>9.15</v>
      </c>
      <c r="G491" s="16">
        <f t="shared" si="45"/>
        <v>12.180000000000001</v>
      </c>
      <c r="H491" s="16">
        <f t="shared" si="45"/>
        <v>51.42</v>
      </c>
      <c r="I491" s="16">
        <f t="shared" si="45"/>
        <v>303.06</v>
      </c>
      <c r="J491" s="18">
        <f t="shared" si="45"/>
        <v>1.73</v>
      </c>
      <c r="K491" s="4"/>
    </row>
    <row r="492" spans="3:11" ht="12.75">
      <c r="C492" s="5"/>
      <c r="D492" s="13" t="s">
        <v>113</v>
      </c>
      <c r="E492" s="1"/>
      <c r="F492" s="1"/>
      <c r="G492" s="1"/>
      <c r="H492" s="1"/>
      <c r="I492" s="1"/>
      <c r="J492" s="6"/>
      <c r="K492" s="4"/>
    </row>
    <row r="493" spans="3:11" ht="12.75">
      <c r="C493" s="5">
        <v>124</v>
      </c>
      <c r="D493" s="1" t="s">
        <v>220</v>
      </c>
      <c r="E493" s="1">
        <v>150</v>
      </c>
      <c r="F493" s="1">
        <v>0.3</v>
      </c>
      <c r="G493" s="1">
        <v>0</v>
      </c>
      <c r="H493" s="1">
        <v>15.15</v>
      </c>
      <c r="I493" s="1">
        <v>59.54</v>
      </c>
      <c r="J493" s="6">
        <v>9.3</v>
      </c>
      <c r="K493" s="4"/>
    </row>
    <row r="494" spans="3:11" ht="12.75">
      <c r="C494" s="5"/>
      <c r="D494" s="1"/>
      <c r="E494" s="1"/>
      <c r="F494" s="1"/>
      <c r="G494" s="1"/>
      <c r="H494" s="1"/>
      <c r="I494" s="1"/>
      <c r="J494" s="6"/>
      <c r="K494" s="4"/>
    </row>
    <row r="495" spans="3:11" ht="12.75">
      <c r="C495" s="5"/>
      <c r="D495" s="13" t="s">
        <v>155</v>
      </c>
      <c r="E495" s="1"/>
      <c r="F495" s="1"/>
      <c r="G495" s="1"/>
      <c r="H495" s="1"/>
      <c r="I495" s="1"/>
      <c r="J495" s="6"/>
      <c r="K495" s="4"/>
    </row>
    <row r="496" spans="3:11" ht="12.75">
      <c r="C496" s="17">
        <v>7</v>
      </c>
      <c r="D496" s="1" t="s">
        <v>110</v>
      </c>
      <c r="E496" s="1">
        <v>200</v>
      </c>
      <c r="F496" s="1">
        <v>5.2</v>
      </c>
      <c r="G496" s="1">
        <v>4.24</v>
      </c>
      <c r="H496" s="1">
        <v>11.62</v>
      </c>
      <c r="I496" s="1">
        <v>133.8</v>
      </c>
      <c r="J496" s="6">
        <v>8.42</v>
      </c>
      <c r="K496" s="4"/>
    </row>
    <row r="497" spans="3:11" ht="12.75">
      <c r="C497" s="17">
        <v>254</v>
      </c>
      <c r="D497" s="1" t="s">
        <v>111</v>
      </c>
      <c r="E497" s="1">
        <v>150</v>
      </c>
      <c r="F497" s="1">
        <v>14.85</v>
      </c>
      <c r="G497" s="1">
        <v>16.35</v>
      </c>
      <c r="H497" s="1">
        <v>16.05</v>
      </c>
      <c r="I497" s="1">
        <v>265.5</v>
      </c>
      <c r="J497" s="6">
        <v>4.2</v>
      </c>
      <c r="K497" s="4"/>
    </row>
    <row r="498" spans="3:11" ht="12.75">
      <c r="C498" s="17">
        <v>126</v>
      </c>
      <c r="D498" s="1" t="s">
        <v>227</v>
      </c>
      <c r="E498" s="1">
        <v>50</v>
      </c>
      <c r="F498" s="1">
        <v>0.45</v>
      </c>
      <c r="G498" s="1">
        <v>4.23</v>
      </c>
      <c r="H498" s="1">
        <v>0.76</v>
      </c>
      <c r="I498" s="1">
        <v>61.6</v>
      </c>
      <c r="J498" s="6">
        <v>1.6</v>
      </c>
      <c r="K498" s="4"/>
    </row>
    <row r="499" spans="3:11" ht="12.75">
      <c r="C499" s="5">
        <v>37</v>
      </c>
      <c r="D499" s="1" t="s">
        <v>64</v>
      </c>
      <c r="E499" s="1">
        <v>200</v>
      </c>
      <c r="F499" s="1">
        <v>1.04</v>
      </c>
      <c r="G499" s="1">
        <v>0</v>
      </c>
      <c r="H499" s="1">
        <v>26.96</v>
      </c>
      <c r="I499" s="1">
        <v>107.44</v>
      </c>
      <c r="J499" s="6">
        <v>0.8</v>
      </c>
      <c r="K499" s="4"/>
    </row>
    <row r="500" spans="3:11" ht="12.75">
      <c r="C500" s="5">
        <v>84</v>
      </c>
      <c r="D500" s="1" t="s">
        <v>21</v>
      </c>
      <c r="E500" s="1">
        <v>60</v>
      </c>
      <c r="F500" s="1">
        <v>4.26</v>
      </c>
      <c r="G500" s="1">
        <v>0.66</v>
      </c>
      <c r="H500" s="1">
        <v>27.84</v>
      </c>
      <c r="I500" s="1">
        <v>137.4</v>
      </c>
      <c r="J500" s="6">
        <v>0</v>
      </c>
      <c r="K500" s="4"/>
    </row>
    <row r="501" spans="3:11" ht="12.75">
      <c r="C501" s="5"/>
      <c r="D501" s="1"/>
      <c r="E501" s="16">
        <f aca="true" t="shared" si="46" ref="E501:J501">SUM(E496:E500)</f>
        <v>660</v>
      </c>
      <c r="F501" s="16">
        <f t="shared" si="46"/>
        <v>25.799999999999997</v>
      </c>
      <c r="G501" s="16">
        <f t="shared" si="46"/>
        <v>25.480000000000004</v>
      </c>
      <c r="H501" s="16">
        <f t="shared" si="46"/>
        <v>83.23</v>
      </c>
      <c r="I501" s="16">
        <f t="shared" si="46"/>
        <v>705.74</v>
      </c>
      <c r="J501" s="18">
        <f t="shared" si="46"/>
        <v>15.020000000000001</v>
      </c>
      <c r="K501" s="4"/>
    </row>
    <row r="502" spans="3:11" ht="12.75">
      <c r="C502" s="5"/>
      <c r="D502" s="13" t="s">
        <v>158</v>
      </c>
      <c r="E502" s="1"/>
      <c r="F502" s="1"/>
      <c r="G502" s="1"/>
      <c r="H502" s="1"/>
      <c r="I502" s="1"/>
      <c r="J502" s="6"/>
      <c r="K502" s="4"/>
    </row>
    <row r="503" spans="3:11" ht="12.75">
      <c r="C503" s="5">
        <v>64</v>
      </c>
      <c r="D503" s="1" t="s">
        <v>221</v>
      </c>
      <c r="E503" s="1">
        <v>60</v>
      </c>
      <c r="F503" s="1">
        <v>5.05</v>
      </c>
      <c r="G503" s="1">
        <v>9.63</v>
      </c>
      <c r="H503" s="1">
        <v>33.52</v>
      </c>
      <c r="I503" s="1">
        <v>177.7</v>
      </c>
      <c r="J503" s="6">
        <v>0.27</v>
      </c>
      <c r="K503" s="4"/>
    </row>
    <row r="504" spans="3:11" ht="12.75">
      <c r="C504" s="5">
        <v>32</v>
      </c>
      <c r="D504" s="1" t="s">
        <v>53</v>
      </c>
      <c r="E504" s="1">
        <v>200</v>
      </c>
      <c r="F504" s="1">
        <v>5.8</v>
      </c>
      <c r="G504" s="1">
        <v>5</v>
      </c>
      <c r="H504" s="1">
        <v>9.6</v>
      </c>
      <c r="I504" s="1">
        <v>108</v>
      </c>
      <c r="J504" s="6">
        <v>2.6</v>
      </c>
      <c r="K504" s="4"/>
    </row>
    <row r="505" spans="3:11" ht="12.75">
      <c r="C505" s="5"/>
      <c r="D505" s="1"/>
      <c r="E505" s="16">
        <f aca="true" t="shared" si="47" ref="E505:J505">SUM(E503:E504)</f>
        <v>260</v>
      </c>
      <c r="F505" s="16">
        <f t="shared" si="47"/>
        <v>10.85</v>
      </c>
      <c r="G505" s="16">
        <f t="shared" si="47"/>
        <v>14.63</v>
      </c>
      <c r="H505" s="16">
        <f t="shared" si="47"/>
        <v>43.120000000000005</v>
      </c>
      <c r="I505" s="16">
        <f t="shared" si="47"/>
        <v>285.7</v>
      </c>
      <c r="J505" s="18">
        <f t="shared" si="47"/>
        <v>2.87</v>
      </c>
      <c r="K505" s="4"/>
    </row>
    <row r="506" spans="3:11" ht="12.75">
      <c r="C506" s="5"/>
      <c r="D506" s="13" t="s">
        <v>210</v>
      </c>
      <c r="E506" s="1"/>
      <c r="F506" s="1"/>
      <c r="G506" s="1"/>
      <c r="H506" s="1"/>
      <c r="I506" s="1"/>
      <c r="J506" s="6"/>
      <c r="K506" s="4"/>
    </row>
    <row r="507" spans="3:11" ht="12.75">
      <c r="C507" s="5">
        <v>229</v>
      </c>
      <c r="D507" s="1" t="s">
        <v>206</v>
      </c>
      <c r="E507" s="1" t="s">
        <v>207</v>
      </c>
      <c r="F507" s="1">
        <v>16.58</v>
      </c>
      <c r="G507" s="1">
        <v>5.78</v>
      </c>
      <c r="H507" s="1">
        <v>16.39</v>
      </c>
      <c r="I507" s="1">
        <v>181.82</v>
      </c>
      <c r="J507" s="6">
        <v>1.3</v>
      </c>
      <c r="K507" s="4"/>
    </row>
    <row r="508" spans="3:11" ht="12.75">
      <c r="C508" s="5">
        <v>184</v>
      </c>
      <c r="D508" s="1" t="s">
        <v>209</v>
      </c>
      <c r="E508" s="1">
        <v>150</v>
      </c>
      <c r="F508" s="1">
        <v>3.18</v>
      </c>
      <c r="G508" s="1">
        <v>6.72</v>
      </c>
      <c r="H508" s="1">
        <v>6.98</v>
      </c>
      <c r="I508" s="1">
        <v>141</v>
      </c>
      <c r="J508" s="6">
        <v>16.95</v>
      </c>
      <c r="K508" s="4"/>
    </row>
    <row r="509" spans="3:11" ht="12.75">
      <c r="C509" s="5">
        <v>41</v>
      </c>
      <c r="D509" s="1" t="s">
        <v>97</v>
      </c>
      <c r="E509" s="1">
        <v>200</v>
      </c>
      <c r="F509" s="1">
        <v>0.12</v>
      </c>
      <c r="G509" s="1">
        <v>3.06</v>
      </c>
      <c r="H509" s="1">
        <v>13</v>
      </c>
      <c r="I509" s="1">
        <v>49.28</v>
      </c>
      <c r="J509" s="6">
        <v>0.6</v>
      </c>
      <c r="K509" s="4"/>
    </row>
    <row r="510" spans="3:11" ht="12.75">
      <c r="C510" s="5">
        <v>84</v>
      </c>
      <c r="D510" s="1" t="s">
        <v>21</v>
      </c>
      <c r="E510" s="1">
        <v>30</v>
      </c>
      <c r="F510" s="1">
        <v>2.13</v>
      </c>
      <c r="G510" s="1">
        <v>0.33</v>
      </c>
      <c r="H510" s="1">
        <v>13.92</v>
      </c>
      <c r="I510" s="1">
        <v>68.7</v>
      </c>
      <c r="J510" s="6">
        <v>0</v>
      </c>
      <c r="K510" s="4"/>
    </row>
    <row r="511" spans="3:11" ht="12.75">
      <c r="C511" s="5"/>
      <c r="D511" s="1"/>
      <c r="E511" s="16">
        <f aca="true" t="shared" si="48" ref="E511:J511">SUM(E507:E510)</f>
        <v>380</v>
      </c>
      <c r="F511" s="16">
        <f t="shared" si="48"/>
        <v>22.009999999999998</v>
      </c>
      <c r="G511" s="16">
        <f t="shared" si="48"/>
        <v>15.89</v>
      </c>
      <c r="H511" s="16">
        <f t="shared" si="48"/>
        <v>50.290000000000006</v>
      </c>
      <c r="I511" s="16">
        <f t="shared" si="48"/>
        <v>440.8</v>
      </c>
      <c r="J511" s="18">
        <f t="shared" si="48"/>
        <v>18.85</v>
      </c>
      <c r="K511" s="4"/>
    </row>
    <row r="512" spans="3:11" ht="12.75">
      <c r="C512" s="5"/>
      <c r="D512" s="1"/>
      <c r="E512" s="1"/>
      <c r="F512" s="1"/>
      <c r="G512" s="1"/>
      <c r="H512" s="1"/>
      <c r="I512" s="1"/>
      <c r="J512" s="6"/>
      <c r="K512" s="4"/>
    </row>
    <row r="513" spans="3:17" ht="12.75">
      <c r="C513" s="5"/>
      <c r="D513" s="1" t="s">
        <v>55</v>
      </c>
      <c r="E513" s="1">
        <f aca="true" t="shared" si="49" ref="E513:J513">SUM(E491+E493+E501+E505+E511)</f>
        <v>1898</v>
      </c>
      <c r="F513" s="1">
        <f t="shared" si="49"/>
        <v>68.11</v>
      </c>
      <c r="G513" s="1">
        <f t="shared" si="49"/>
        <v>68.18</v>
      </c>
      <c r="H513" s="1">
        <f t="shared" si="49"/>
        <v>243.21000000000004</v>
      </c>
      <c r="I513" s="1">
        <f t="shared" si="49"/>
        <v>1794.8400000000001</v>
      </c>
      <c r="J513" s="6">
        <f t="shared" si="49"/>
        <v>47.77000000000001</v>
      </c>
      <c r="K513" s="4"/>
      <c r="L513" s="4"/>
      <c r="M513" s="4"/>
      <c r="N513" s="4"/>
      <c r="O513" s="4"/>
      <c r="P513" s="4"/>
      <c r="Q513" s="4"/>
    </row>
    <row r="514" spans="3:11" ht="12.75">
      <c r="C514" s="5"/>
      <c r="D514" s="1" t="s">
        <v>56</v>
      </c>
      <c r="E514" s="1"/>
      <c r="F514" s="16">
        <v>54</v>
      </c>
      <c r="G514" s="16">
        <v>60</v>
      </c>
      <c r="H514" s="16">
        <v>261</v>
      </c>
      <c r="I514" s="16">
        <v>1800</v>
      </c>
      <c r="J514" s="18">
        <v>50</v>
      </c>
      <c r="K514" s="4"/>
    </row>
    <row r="515" spans="3:11" ht="12.75">
      <c r="C515" s="5"/>
      <c r="D515" s="1" t="s">
        <v>18</v>
      </c>
      <c r="E515" s="1"/>
      <c r="F515" s="1">
        <f>F513-F514</f>
        <v>14.11</v>
      </c>
      <c r="G515" s="1">
        <f>G513-G514</f>
        <v>8.180000000000007</v>
      </c>
      <c r="H515" s="1">
        <f>H513-H514</f>
        <v>-17.789999999999964</v>
      </c>
      <c r="I515" s="1">
        <f>I513-I514</f>
        <v>-5.1599999999998545</v>
      </c>
      <c r="J515" s="6">
        <f>J513-J514</f>
        <v>-2.2299999999999898</v>
      </c>
      <c r="K515" s="4"/>
    </row>
    <row r="516" spans="3:11" ht="12.75">
      <c r="C516" s="5"/>
      <c r="D516" s="1"/>
      <c r="E516" s="1"/>
      <c r="F516" s="1"/>
      <c r="G516" s="1"/>
      <c r="H516" s="1"/>
      <c r="I516" s="1"/>
      <c r="J516" s="6"/>
      <c r="K516" s="4"/>
    </row>
    <row r="517" spans="3:11" ht="12.75">
      <c r="C517" s="5"/>
      <c r="D517" s="1"/>
      <c r="E517" s="1"/>
      <c r="F517" s="1"/>
      <c r="G517" s="1"/>
      <c r="H517" s="1"/>
      <c r="I517" s="1"/>
      <c r="J517" s="6"/>
      <c r="K517" s="4"/>
    </row>
    <row r="518" spans="3:11" ht="12.75">
      <c r="C518" s="5"/>
      <c r="D518" s="1"/>
      <c r="E518" s="1"/>
      <c r="F518" s="1"/>
      <c r="G518" s="1"/>
      <c r="H518" s="1"/>
      <c r="I518" s="1"/>
      <c r="J518" s="6"/>
      <c r="K518" s="4"/>
    </row>
    <row r="519" spans="3:11" ht="12.75">
      <c r="C519" s="5"/>
      <c r="D519" s="1"/>
      <c r="E519" s="1"/>
      <c r="F519" s="1"/>
      <c r="G519" s="1"/>
      <c r="H519" s="1"/>
      <c r="I519" s="1"/>
      <c r="J519" s="6"/>
      <c r="K519" s="4"/>
    </row>
    <row r="520" spans="3:11" ht="12.75">
      <c r="C520" s="5"/>
      <c r="D520" s="1"/>
      <c r="E520" s="1"/>
      <c r="F520" s="1"/>
      <c r="G520" s="1"/>
      <c r="H520" s="1"/>
      <c r="I520" s="1"/>
      <c r="J520" s="6"/>
      <c r="K520" s="4"/>
    </row>
    <row r="521" spans="3:11" ht="12.75">
      <c r="C521" s="5"/>
      <c r="D521" s="1"/>
      <c r="E521" s="1"/>
      <c r="F521" s="1"/>
      <c r="G521" s="1"/>
      <c r="H521" s="1"/>
      <c r="I521" s="1"/>
      <c r="J521" s="6"/>
      <c r="K521" s="4"/>
    </row>
    <row r="522" spans="3:11" ht="12.75">
      <c r="C522" s="5"/>
      <c r="D522" s="1"/>
      <c r="E522" s="1"/>
      <c r="F522" s="1"/>
      <c r="G522" s="1"/>
      <c r="H522" s="1"/>
      <c r="I522" s="1"/>
      <c r="J522" s="6"/>
      <c r="K522" s="4"/>
    </row>
    <row r="523" spans="3:11" ht="12.75">
      <c r="C523" s="5"/>
      <c r="D523" s="1"/>
      <c r="E523" s="1"/>
      <c r="F523" s="1"/>
      <c r="G523" s="1"/>
      <c r="H523" s="1"/>
      <c r="I523" s="1"/>
      <c r="J523" s="6"/>
      <c r="K523" s="4"/>
    </row>
    <row r="524" spans="3:10" ht="13.5" thickBot="1">
      <c r="C524" s="7"/>
      <c r="D524" s="8"/>
      <c r="E524" s="8"/>
      <c r="F524" s="8"/>
      <c r="G524" s="8"/>
      <c r="H524" s="8"/>
      <c r="I524" s="8"/>
      <c r="J524" s="9"/>
    </row>
    <row r="528" ht="12.75" customHeight="1"/>
    <row r="529" ht="21" customHeight="1" thickBot="1"/>
    <row r="530" spans="4:18" ht="24.75" customHeight="1">
      <c r="D530" s="121" t="s">
        <v>13</v>
      </c>
      <c r="E530" s="118" t="s">
        <v>14</v>
      </c>
      <c r="F530" s="94" t="s">
        <v>15</v>
      </c>
      <c r="G530" s="95"/>
      <c r="H530" s="95"/>
      <c r="I530" s="95"/>
      <c r="J530" s="95"/>
      <c r="K530" s="95"/>
      <c r="L530" s="95"/>
      <c r="M530" s="95"/>
      <c r="N530" s="95"/>
      <c r="O530" s="96"/>
      <c r="P530" s="116" t="s">
        <v>16</v>
      </c>
      <c r="Q530" s="116" t="s">
        <v>17</v>
      </c>
      <c r="R530" s="114" t="s">
        <v>18</v>
      </c>
    </row>
    <row r="531" spans="4:18" ht="12.75" customHeight="1">
      <c r="D531" s="122"/>
      <c r="E531" s="119"/>
      <c r="F531" s="2">
        <v>1</v>
      </c>
      <c r="G531" s="2">
        <v>2</v>
      </c>
      <c r="H531" s="2">
        <v>3</v>
      </c>
      <c r="I531" s="76">
        <v>4</v>
      </c>
      <c r="J531" s="2">
        <v>5</v>
      </c>
      <c r="K531" s="2">
        <v>6</v>
      </c>
      <c r="L531" s="2">
        <v>7</v>
      </c>
      <c r="M531" s="48">
        <v>8</v>
      </c>
      <c r="N531" s="2">
        <v>9</v>
      </c>
      <c r="O531" s="71">
        <v>10</v>
      </c>
      <c r="P531" s="117"/>
      <c r="Q531" s="117"/>
      <c r="R531" s="115"/>
    </row>
    <row r="532" spans="4:18" ht="12.75">
      <c r="D532" s="5" t="s">
        <v>19</v>
      </c>
      <c r="E532" s="2">
        <v>21</v>
      </c>
      <c r="F532" s="1"/>
      <c r="G532" s="1"/>
      <c r="H532" s="1"/>
      <c r="I532" s="77"/>
      <c r="J532" s="1"/>
      <c r="K532" s="77"/>
      <c r="L532" s="1"/>
      <c r="M532" s="20"/>
      <c r="N532" s="1"/>
      <c r="O532" s="70"/>
      <c r="P532" s="10">
        <f>SUM(F532:O532)</f>
        <v>0</v>
      </c>
      <c r="Q532" s="1">
        <f>P532/10</f>
        <v>0</v>
      </c>
      <c r="R532" s="44">
        <f>ROUNDDOWN(Q532*100/E532-100,1)</f>
        <v>-100</v>
      </c>
    </row>
    <row r="533" spans="4:18" ht="12.75">
      <c r="D533" s="5" t="s">
        <v>20</v>
      </c>
      <c r="E533" s="2">
        <v>11</v>
      </c>
      <c r="F533" s="1"/>
      <c r="G533" s="1"/>
      <c r="H533" s="1"/>
      <c r="I533" s="77"/>
      <c r="J533" s="1"/>
      <c r="K533" s="77"/>
      <c r="L533" s="1"/>
      <c r="M533" s="70"/>
      <c r="N533" s="1"/>
      <c r="O533" s="70"/>
      <c r="P533" s="10">
        <f>SUM(F533:O533)</f>
        <v>0</v>
      </c>
      <c r="Q533" s="1">
        <f>P533/10</f>
        <v>0</v>
      </c>
      <c r="R533" s="44">
        <f>ROUNDDOWN(Q533*100/E533-100,1)</f>
        <v>-100</v>
      </c>
    </row>
    <row r="534" spans="4:18" ht="12.75">
      <c r="D534" s="5" t="s">
        <v>21</v>
      </c>
      <c r="E534" s="2">
        <v>130</v>
      </c>
      <c r="F534" s="1"/>
      <c r="G534" s="1"/>
      <c r="H534" s="1"/>
      <c r="I534" s="77"/>
      <c r="J534" s="1"/>
      <c r="K534" s="77"/>
      <c r="L534" s="1"/>
      <c r="M534" s="20"/>
      <c r="N534" s="1"/>
      <c r="O534" s="70"/>
      <c r="P534" s="10">
        <f>SUM(F534:O534)</f>
        <v>0</v>
      </c>
      <c r="Q534" s="1">
        <f aca="true" t="shared" si="50" ref="Q534:Q556">P534/10</f>
        <v>0</v>
      </c>
      <c r="R534" s="44">
        <f>ROUNDDOWN(Q534*100/E534-100,1)</f>
        <v>-100</v>
      </c>
    </row>
    <row r="535" spans="4:18" ht="12.75">
      <c r="D535" s="5" t="s">
        <v>22</v>
      </c>
      <c r="E535" s="2">
        <v>47</v>
      </c>
      <c r="F535" s="1"/>
      <c r="G535" s="1"/>
      <c r="H535" s="1"/>
      <c r="I535" s="77"/>
      <c r="J535" s="1"/>
      <c r="K535" s="77"/>
      <c r="L535" s="1"/>
      <c r="M535" s="20"/>
      <c r="N535" s="1"/>
      <c r="O535" s="70"/>
      <c r="P535" s="10">
        <f>SUM(F535:O535)</f>
        <v>0</v>
      </c>
      <c r="Q535" s="1">
        <f t="shared" si="50"/>
        <v>0</v>
      </c>
      <c r="R535" s="44">
        <f>ROUNDDOWN(Q535*100/E535-100,1)</f>
        <v>-100</v>
      </c>
    </row>
    <row r="536" spans="4:18" ht="12.75">
      <c r="D536" s="5" t="s">
        <v>23</v>
      </c>
      <c r="E536" s="97">
        <v>450</v>
      </c>
      <c r="F536" s="1"/>
      <c r="G536" s="1"/>
      <c r="H536" s="1"/>
      <c r="I536" s="77"/>
      <c r="J536" s="1"/>
      <c r="K536" s="77"/>
      <c r="L536" s="1"/>
      <c r="M536" s="20"/>
      <c r="N536" s="1"/>
      <c r="O536" s="70"/>
      <c r="P536" s="10">
        <f>SUM(F536:O536)</f>
        <v>0</v>
      </c>
      <c r="Q536" s="1">
        <f t="shared" si="50"/>
        <v>0</v>
      </c>
      <c r="R536" s="129">
        <f>ROUNDDOWN(SUM(Q536:Q539)*100/450-100,1)</f>
        <v>-100</v>
      </c>
    </row>
    <row r="537" spans="4:18" ht="12.75">
      <c r="D537" s="5" t="s">
        <v>24</v>
      </c>
      <c r="E537" s="98"/>
      <c r="F537" s="1"/>
      <c r="G537" s="1"/>
      <c r="H537" s="1"/>
      <c r="I537" s="77"/>
      <c r="J537" s="1"/>
      <c r="K537" s="77"/>
      <c r="L537" s="1"/>
      <c r="M537" s="20"/>
      <c r="N537" s="1"/>
      <c r="O537" s="70"/>
      <c r="P537" s="41">
        <f>SUM(F537:O537)*100/12</f>
        <v>0</v>
      </c>
      <c r="Q537" s="42">
        <f>P537/10</f>
        <v>0</v>
      </c>
      <c r="R537" s="130"/>
    </row>
    <row r="538" spans="4:18" ht="12.75">
      <c r="D538" s="5" t="s">
        <v>25</v>
      </c>
      <c r="E538" s="98"/>
      <c r="F538" s="1"/>
      <c r="G538" s="1"/>
      <c r="H538" s="1"/>
      <c r="I538" s="77"/>
      <c r="J538" s="1"/>
      <c r="K538" s="77"/>
      <c r="L538" s="1"/>
      <c r="M538" s="20"/>
      <c r="N538" s="1"/>
      <c r="O538" s="70"/>
      <c r="P538" s="41">
        <f>SUM(F538:O538)*100/46</f>
        <v>0</v>
      </c>
      <c r="Q538" s="42">
        <f t="shared" si="50"/>
        <v>0</v>
      </c>
      <c r="R538" s="130"/>
    </row>
    <row r="539" spans="4:18" ht="12.75">
      <c r="D539" s="5" t="s">
        <v>26</v>
      </c>
      <c r="E539" s="99"/>
      <c r="F539" s="1"/>
      <c r="G539" s="1"/>
      <c r="H539" s="1"/>
      <c r="I539" s="77"/>
      <c r="J539" s="1"/>
      <c r="K539" s="77"/>
      <c r="L539" s="1"/>
      <c r="M539" s="20"/>
      <c r="N539" s="1"/>
      <c r="O539" s="70"/>
      <c r="P539" s="10">
        <f>SUM(F539:O539)</f>
        <v>0</v>
      </c>
      <c r="Q539" s="1">
        <f t="shared" si="50"/>
        <v>0</v>
      </c>
      <c r="R539" s="131"/>
    </row>
    <row r="540" spans="4:18" ht="12.75">
      <c r="D540" s="5" t="s">
        <v>27</v>
      </c>
      <c r="E540" s="2">
        <v>40</v>
      </c>
      <c r="F540" s="1"/>
      <c r="G540" s="1"/>
      <c r="H540" s="1"/>
      <c r="I540" s="77"/>
      <c r="J540" s="1"/>
      <c r="K540" s="77"/>
      <c r="L540" s="1"/>
      <c r="M540" s="20"/>
      <c r="N540" s="1"/>
      <c r="O540" s="70"/>
      <c r="P540" s="10">
        <f aca="true" t="shared" si="51" ref="P540:P556">SUM(F540:O540)</f>
        <v>0</v>
      </c>
      <c r="Q540" s="1">
        <f t="shared" si="50"/>
        <v>0</v>
      </c>
      <c r="R540" s="44">
        <f>ROUNDDOWN(Q540*100/E540-100,1)</f>
        <v>-100</v>
      </c>
    </row>
    <row r="541" spans="4:18" ht="12.75">
      <c r="D541" s="5" t="s">
        <v>28</v>
      </c>
      <c r="E541" s="2">
        <v>11</v>
      </c>
      <c r="F541" s="1"/>
      <c r="G541" s="1"/>
      <c r="H541" s="1"/>
      <c r="I541" s="77"/>
      <c r="J541" s="1"/>
      <c r="K541" s="77"/>
      <c r="L541" s="1"/>
      <c r="M541" s="20"/>
      <c r="N541" s="1"/>
      <c r="O541" s="70"/>
      <c r="P541" s="10">
        <f t="shared" si="51"/>
        <v>0</v>
      </c>
      <c r="Q541" s="1">
        <f t="shared" si="50"/>
        <v>0</v>
      </c>
      <c r="R541" s="44">
        <f>ROUNDDOWN(Q541*100/E541-100,1)</f>
        <v>-100</v>
      </c>
    </row>
    <row r="542" spans="4:18" ht="12.75">
      <c r="D542" s="5" t="s">
        <v>29</v>
      </c>
      <c r="E542" s="2">
        <v>43</v>
      </c>
      <c r="F542" s="1"/>
      <c r="G542" s="1"/>
      <c r="H542" s="77"/>
      <c r="I542" s="77"/>
      <c r="J542" s="77"/>
      <c r="K542" s="77"/>
      <c r="L542" s="77"/>
      <c r="M542" s="70"/>
      <c r="N542" s="1"/>
      <c r="O542" s="70"/>
      <c r="P542" s="10">
        <f t="shared" si="51"/>
        <v>0</v>
      </c>
      <c r="Q542" s="1">
        <f t="shared" si="50"/>
        <v>0</v>
      </c>
      <c r="R542" s="44">
        <f>ROUNDDOWN(Q542*100/E542-100,1)</f>
        <v>-100</v>
      </c>
    </row>
    <row r="543" spans="4:18" s="51" customFormat="1" ht="12.75">
      <c r="D543" s="17" t="s">
        <v>30</v>
      </c>
      <c r="E543" s="48">
        <v>12</v>
      </c>
      <c r="F543" s="20"/>
      <c r="G543" s="20"/>
      <c r="H543" s="20"/>
      <c r="I543" s="70"/>
      <c r="J543" s="20"/>
      <c r="K543" s="70"/>
      <c r="L543" s="20"/>
      <c r="M543" s="20"/>
      <c r="N543" s="20"/>
      <c r="O543" s="70"/>
      <c r="P543" s="49">
        <f t="shared" si="51"/>
        <v>0</v>
      </c>
      <c r="Q543" s="20">
        <f t="shared" si="50"/>
        <v>0</v>
      </c>
      <c r="R543" s="50">
        <f>ROUNDDOWN(Q543*100/E543-100,1)</f>
        <v>-100</v>
      </c>
    </row>
    <row r="544" spans="4:18" s="51" customFormat="1" ht="12.75">
      <c r="D544" s="17" t="s">
        <v>31</v>
      </c>
      <c r="E544" s="102">
        <v>140</v>
      </c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9">
        <f t="shared" si="51"/>
        <v>0</v>
      </c>
      <c r="Q544" s="70">
        <f t="shared" si="50"/>
        <v>0</v>
      </c>
      <c r="R544" s="125">
        <f>ROUNDDOWN(Q544*100/E544-100,1)</f>
        <v>-100</v>
      </c>
    </row>
    <row r="545" spans="4:18" s="51" customFormat="1" ht="12.75">
      <c r="D545" s="17" t="s">
        <v>32</v>
      </c>
      <c r="E545" s="103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9">
        <f t="shared" si="51"/>
        <v>0</v>
      </c>
      <c r="Q545" s="70">
        <f t="shared" si="50"/>
        <v>0</v>
      </c>
      <c r="R545" s="126"/>
    </row>
    <row r="546" spans="4:18" s="51" customFormat="1" ht="12.75">
      <c r="D546" s="17" t="s">
        <v>33</v>
      </c>
      <c r="E546" s="48">
        <v>260</v>
      </c>
      <c r="F546" s="20"/>
      <c r="G546" s="20"/>
      <c r="H546" s="20"/>
      <c r="I546" s="70"/>
      <c r="J546" s="20"/>
      <c r="K546" s="70"/>
      <c r="L546" s="70"/>
      <c r="M546" s="20"/>
      <c r="N546" s="20"/>
      <c r="O546" s="70"/>
      <c r="P546" s="49">
        <f t="shared" si="51"/>
        <v>0</v>
      </c>
      <c r="Q546" s="20">
        <f t="shared" si="50"/>
        <v>0</v>
      </c>
      <c r="R546" s="50">
        <f>ROUNDDOWN(Q546*100/E546-100,1)</f>
        <v>-100</v>
      </c>
    </row>
    <row r="547" spans="4:18" s="51" customFormat="1" ht="12.75">
      <c r="D547" s="17" t="s">
        <v>34</v>
      </c>
      <c r="E547" s="48">
        <v>214</v>
      </c>
      <c r="F547" s="20"/>
      <c r="G547" s="20"/>
      <c r="H547" s="20"/>
      <c r="I547" s="70"/>
      <c r="J547" s="20"/>
      <c r="K547" s="70"/>
      <c r="L547" s="20"/>
      <c r="M547" s="20"/>
      <c r="N547" s="20"/>
      <c r="O547" s="70"/>
      <c r="P547" s="49">
        <f t="shared" si="51"/>
        <v>0</v>
      </c>
      <c r="Q547" s="20">
        <f t="shared" si="50"/>
        <v>0</v>
      </c>
      <c r="R547" s="50">
        <f>ROUNDDOWN(Q547*100/E547-100,1)</f>
        <v>-100</v>
      </c>
    </row>
    <row r="548" spans="4:18" s="51" customFormat="1" ht="12.75">
      <c r="D548" s="17" t="s">
        <v>35</v>
      </c>
      <c r="E548" s="48">
        <v>11</v>
      </c>
      <c r="F548" s="20"/>
      <c r="G548" s="20"/>
      <c r="H548" s="20"/>
      <c r="I548" s="70"/>
      <c r="J548" s="20"/>
      <c r="K548" s="70"/>
      <c r="L548" s="20"/>
      <c r="M548" s="20"/>
      <c r="N548" s="20"/>
      <c r="O548" s="70"/>
      <c r="P548" s="49">
        <f t="shared" si="51"/>
        <v>0</v>
      </c>
      <c r="Q548" s="20">
        <f t="shared" si="50"/>
        <v>0</v>
      </c>
      <c r="R548" s="50">
        <f>ROUNDDOWN(Q548*100/E548-100,1)</f>
        <v>-100</v>
      </c>
    </row>
    <row r="549" spans="4:18" s="51" customFormat="1" ht="12.75">
      <c r="D549" s="17" t="s">
        <v>37</v>
      </c>
      <c r="E549" s="100">
        <v>12</v>
      </c>
      <c r="F549" s="20"/>
      <c r="G549" s="20"/>
      <c r="H549" s="20"/>
      <c r="I549" s="70"/>
      <c r="J549" s="20"/>
      <c r="K549" s="70"/>
      <c r="L549" s="20"/>
      <c r="M549" s="20"/>
      <c r="N549" s="20"/>
      <c r="O549" s="70"/>
      <c r="P549" s="49">
        <f t="shared" si="51"/>
        <v>0</v>
      </c>
      <c r="Q549" s="20">
        <f t="shared" si="50"/>
        <v>0</v>
      </c>
      <c r="R549" s="127">
        <f>ROUNDDOWN(SUM(Q549:Q550)*100/E549-100,1)</f>
        <v>-100</v>
      </c>
    </row>
    <row r="550" spans="4:18" s="51" customFormat="1" ht="12.75">
      <c r="D550" s="17" t="s">
        <v>36</v>
      </c>
      <c r="E550" s="101"/>
      <c r="F550" s="20"/>
      <c r="G550" s="20"/>
      <c r="H550" s="20"/>
      <c r="I550" s="70"/>
      <c r="J550" s="20"/>
      <c r="K550" s="70"/>
      <c r="L550" s="20"/>
      <c r="M550" s="20"/>
      <c r="N550" s="20"/>
      <c r="O550" s="70"/>
      <c r="P550" s="49">
        <f>SUM(F550:O550)</f>
        <v>0</v>
      </c>
      <c r="Q550" s="20">
        <f>P550/10*10/4</f>
        <v>0</v>
      </c>
      <c r="R550" s="128"/>
    </row>
    <row r="551" spans="4:18" s="51" customFormat="1" ht="25.5" customHeight="1">
      <c r="D551" s="73" t="s">
        <v>38</v>
      </c>
      <c r="E551" s="74">
        <v>98</v>
      </c>
      <c r="F551" s="20"/>
      <c r="G551" s="20"/>
      <c r="H551" s="20"/>
      <c r="I551" s="70"/>
      <c r="J551" s="20"/>
      <c r="K551" s="70"/>
      <c r="L551" s="20"/>
      <c r="M551" s="20"/>
      <c r="N551" s="20"/>
      <c r="O551" s="70"/>
      <c r="P551" s="49">
        <f>SUM(F551:O551)</f>
        <v>0</v>
      </c>
      <c r="Q551" s="20">
        <f t="shared" si="50"/>
        <v>0</v>
      </c>
      <c r="R551" s="75">
        <f>ROUNDDOWN(Q551*100/E551-100,1)</f>
        <v>-100</v>
      </c>
    </row>
    <row r="552" spans="4:18" s="51" customFormat="1" ht="12.75">
      <c r="D552" s="17" t="s">
        <v>39</v>
      </c>
      <c r="E552" s="100">
        <v>37</v>
      </c>
      <c r="F552" s="20"/>
      <c r="G552" s="20"/>
      <c r="H552" s="20"/>
      <c r="I552" s="70"/>
      <c r="J552" s="20"/>
      <c r="K552" s="70"/>
      <c r="L552" s="20"/>
      <c r="M552" s="20"/>
      <c r="N552" s="20"/>
      <c r="O552" s="70"/>
      <c r="P552" s="49">
        <f t="shared" si="51"/>
        <v>0</v>
      </c>
      <c r="Q552" s="20">
        <f>P552/10</f>
        <v>0</v>
      </c>
      <c r="R552" s="127">
        <f>ROUNDDOWN(SUM(Q552:Q553)*100/E552-100,1)</f>
        <v>-100</v>
      </c>
    </row>
    <row r="553" spans="4:18" s="51" customFormat="1" ht="12.75">
      <c r="D553" s="17" t="s">
        <v>40</v>
      </c>
      <c r="E553" s="101"/>
      <c r="F553" s="20"/>
      <c r="G553" s="20"/>
      <c r="H553" s="20"/>
      <c r="I553" s="70"/>
      <c r="J553" s="20"/>
      <c r="K553" s="70"/>
      <c r="L553" s="20"/>
      <c r="M553" s="20"/>
      <c r="N553" s="20"/>
      <c r="O553" s="70"/>
      <c r="P553" s="49">
        <f t="shared" si="51"/>
        <v>0</v>
      </c>
      <c r="Q553" s="20">
        <f t="shared" si="50"/>
        <v>0</v>
      </c>
      <c r="R553" s="128"/>
    </row>
    <row r="554" spans="4:18" s="51" customFormat="1" ht="12.75">
      <c r="D554" s="17" t="s">
        <v>41</v>
      </c>
      <c r="E554" s="48">
        <v>29</v>
      </c>
      <c r="F554" s="20"/>
      <c r="G554" s="20"/>
      <c r="H554" s="20"/>
      <c r="I554" s="70"/>
      <c r="J554" s="20"/>
      <c r="K554" s="70"/>
      <c r="L554" s="20"/>
      <c r="M554" s="20"/>
      <c r="N554" s="20"/>
      <c r="O554" s="70"/>
      <c r="P554" s="49">
        <f t="shared" si="51"/>
        <v>0</v>
      </c>
      <c r="Q554" s="20">
        <f t="shared" si="50"/>
        <v>0</v>
      </c>
      <c r="R554" s="50">
        <f>ROUNDDOWN(Q554*100/E554-100,1)</f>
        <v>-100</v>
      </c>
    </row>
    <row r="555" spans="4:18" ht="12.75">
      <c r="D555" s="5" t="s">
        <v>42</v>
      </c>
      <c r="E555" s="2">
        <v>6</v>
      </c>
      <c r="F555" s="1"/>
      <c r="G555" s="1"/>
      <c r="H555" s="77"/>
      <c r="I555" s="77"/>
      <c r="J555" s="1"/>
      <c r="K555" s="77"/>
      <c r="L555" s="1"/>
      <c r="M555" s="20"/>
      <c r="N555" s="1"/>
      <c r="O555" s="70"/>
      <c r="P555" s="10">
        <f t="shared" si="51"/>
        <v>0</v>
      </c>
      <c r="Q555" s="1">
        <f t="shared" si="50"/>
        <v>0</v>
      </c>
      <c r="R555" s="44">
        <f>ROUNDDOWN(Q555*100/E555-100,1)</f>
        <v>-100</v>
      </c>
    </row>
    <row r="556" spans="4:18" ht="13.5" thickBot="1">
      <c r="D556" s="7" t="s">
        <v>43</v>
      </c>
      <c r="E556" s="12">
        <v>20</v>
      </c>
      <c r="F556" s="8"/>
      <c r="G556" s="8"/>
      <c r="H556" s="8"/>
      <c r="I556" s="78"/>
      <c r="J556" s="8"/>
      <c r="K556" s="78"/>
      <c r="L556" s="8"/>
      <c r="M556" s="69"/>
      <c r="N556" s="8"/>
      <c r="O556" s="72"/>
      <c r="P556" s="11">
        <f t="shared" si="51"/>
        <v>0</v>
      </c>
      <c r="Q556" s="8">
        <f t="shared" si="50"/>
        <v>0</v>
      </c>
      <c r="R556" s="45">
        <f>ROUNDDOWN(Q556*100/E556-100,1)</f>
        <v>-100</v>
      </c>
    </row>
    <row r="557" spans="12:14" ht="12.75">
      <c r="L557" s="67"/>
      <c r="M557" s="68"/>
      <c r="N557" s="67"/>
    </row>
    <row r="558" spans="12:13" ht="12.75">
      <c r="L558" s="4"/>
      <c r="M558" s="4"/>
    </row>
    <row r="559" ht="12.75">
      <c r="L559" s="4"/>
    </row>
    <row r="565" spans="3:9" ht="15">
      <c r="C565" s="109" t="s">
        <v>144</v>
      </c>
      <c r="D565" s="112" t="s">
        <v>145</v>
      </c>
      <c r="E565" s="91" t="s">
        <v>146</v>
      </c>
      <c r="F565" s="92"/>
      <c r="G565" s="93"/>
      <c r="H565" s="112" t="s">
        <v>147</v>
      </c>
      <c r="I565" s="104" t="s">
        <v>8</v>
      </c>
    </row>
    <row r="566" spans="3:9" ht="15">
      <c r="C566" s="110"/>
      <c r="D566" s="113"/>
      <c r="E566" s="27" t="s">
        <v>148</v>
      </c>
      <c r="F566" s="27" t="s">
        <v>149</v>
      </c>
      <c r="G566" s="27" t="s">
        <v>150</v>
      </c>
      <c r="H566" s="113"/>
      <c r="I566" s="105"/>
    </row>
    <row r="567" spans="3:9" ht="15.75">
      <c r="C567" s="111"/>
      <c r="D567" s="29">
        <f aca="true" t="shared" si="52" ref="D567:I567">E39+E92+E150+E203+E252+E307+E356+E410+E464+E513</f>
        <v>18933</v>
      </c>
      <c r="E567" s="30">
        <f t="shared" si="52"/>
        <v>563.93</v>
      </c>
      <c r="F567" s="30">
        <f t="shared" si="52"/>
        <v>646.6600000000001</v>
      </c>
      <c r="G567" s="30">
        <f t="shared" si="52"/>
        <v>2474.8800000000006</v>
      </c>
      <c r="H567" s="30">
        <f t="shared" si="52"/>
        <v>18180.399999999998</v>
      </c>
      <c r="I567" s="29">
        <f t="shared" si="52"/>
        <v>387.658</v>
      </c>
    </row>
    <row r="568" spans="3:9" ht="15">
      <c r="C568" s="31"/>
      <c r="D568" s="32"/>
      <c r="E568" s="32"/>
      <c r="F568" s="32"/>
      <c r="G568" s="32"/>
      <c r="H568" s="32"/>
      <c r="I568" s="33"/>
    </row>
    <row r="569" spans="3:9" ht="15">
      <c r="C569" s="106"/>
      <c r="D569" s="107"/>
      <c r="E569" s="107"/>
      <c r="F569" s="107"/>
      <c r="G569" s="107"/>
      <c r="H569" s="107"/>
      <c r="I569" s="108"/>
    </row>
    <row r="570" spans="3:9" ht="15">
      <c r="C570" s="109" t="s">
        <v>151</v>
      </c>
      <c r="D570" s="112" t="s">
        <v>145</v>
      </c>
      <c r="E570" s="91" t="s">
        <v>146</v>
      </c>
      <c r="F570" s="92"/>
      <c r="G570" s="93"/>
      <c r="H570" s="112" t="s">
        <v>147</v>
      </c>
      <c r="I570" s="104" t="s">
        <v>8</v>
      </c>
    </row>
    <row r="571" spans="3:9" ht="15">
      <c r="C571" s="110"/>
      <c r="D571" s="113"/>
      <c r="E571" s="27" t="s">
        <v>148</v>
      </c>
      <c r="F571" s="27" t="s">
        <v>149</v>
      </c>
      <c r="G571" s="27" t="s">
        <v>150</v>
      </c>
      <c r="H571" s="113"/>
      <c r="I571" s="105"/>
    </row>
    <row r="572" spans="3:9" ht="15.75">
      <c r="C572" s="111"/>
      <c r="D572" s="29">
        <f>D567/10</f>
        <v>1893.3</v>
      </c>
      <c r="E572" s="29">
        <f>ROUNDDOWN(E567/10,0)</f>
        <v>56</v>
      </c>
      <c r="F572" s="29">
        <f>ROUNDDOWN(F567/10,0)</f>
        <v>64</v>
      </c>
      <c r="G572" s="29">
        <f>ROUNDDOWN(G567/10,0)</f>
        <v>247</v>
      </c>
      <c r="H572" s="29">
        <f>ROUNDDOWN(H567/10,0)</f>
        <v>1818</v>
      </c>
      <c r="I572" s="29">
        <f>ROUNDDOWN(I567/10,0)</f>
        <v>38</v>
      </c>
    </row>
    <row r="573" spans="3:9" ht="15">
      <c r="C573" s="34"/>
      <c r="D573" s="35"/>
      <c r="E573" s="35"/>
      <c r="F573" s="35"/>
      <c r="G573" s="35"/>
      <c r="H573" s="35"/>
      <c r="I573" s="36"/>
    </row>
    <row r="574" spans="3:9" ht="15">
      <c r="C574" s="37"/>
      <c r="D574" s="37"/>
      <c r="E574" s="37"/>
      <c r="F574" s="37"/>
      <c r="G574" s="37"/>
      <c r="H574" s="37"/>
      <c r="I574" s="37"/>
    </row>
    <row r="575" spans="3:9" ht="62.25">
      <c r="C575" s="85" t="s">
        <v>152</v>
      </c>
      <c r="D575" s="86"/>
      <c r="E575" s="91" t="s">
        <v>146</v>
      </c>
      <c r="F575" s="92"/>
      <c r="G575" s="93"/>
      <c r="H575" s="24" t="s">
        <v>147</v>
      </c>
      <c r="I575" s="25" t="s">
        <v>8</v>
      </c>
    </row>
    <row r="576" spans="3:9" ht="15">
      <c r="C576" s="87"/>
      <c r="D576" s="88"/>
      <c r="E576" s="27" t="s">
        <v>148</v>
      </c>
      <c r="F576" s="27" t="s">
        <v>149</v>
      </c>
      <c r="G576" s="27" t="s">
        <v>150</v>
      </c>
      <c r="H576" s="26"/>
      <c r="I576" s="28"/>
    </row>
    <row r="577" spans="3:9" ht="15.75">
      <c r="C577" s="89"/>
      <c r="D577" s="90"/>
      <c r="E577" s="38">
        <v>54</v>
      </c>
      <c r="F577" s="38">
        <v>60</v>
      </c>
      <c r="G577" s="38">
        <v>261</v>
      </c>
      <c r="H577" s="38">
        <v>1800</v>
      </c>
      <c r="I577" s="39">
        <v>50</v>
      </c>
    </row>
  </sheetData>
  <sheetProtection/>
  <mergeCells count="127">
    <mergeCell ref="R544:R545"/>
    <mergeCell ref="R549:R550"/>
    <mergeCell ref="R552:R553"/>
    <mergeCell ref="R536:R539"/>
    <mergeCell ref="I10:I11"/>
    <mergeCell ref="J10:J11"/>
    <mergeCell ref="I169:I170"/>
    <mergeCell ref="J169:J170"/>
    <mergeCell ref="I275:I276"/>
    <mergeCell ref="J275:J276"/>
    <mergeCell ref="E10:E11"/>
    <mergeCell ref="F10:H10"/>
    <mergeCell ref="E63:E64"/>
    <mergeCell ref="F63:H63"/>
    <mergeCell ref="I63:I64"/>
    <mergeCell ref="J63:J64"/>
    <mergeCell ref="C3:D3"/>
    <mergeCell ref="C2:D2"/>
    <mergeCell ref="C55:D55"/>
    <mergeCell ref="C56:D56"/>
    <mergeCell ref="C5:D5"/>
    <mergeCell ref="C4:D4"/>
    <mergeCell ref="C10:C11"/>
    <mergeCell ref="D10:D11"/>
    <mergeCell ref="C57:D57"/>
    <mergeCell ref="C58:D58"/>
    <mergeCell ref="C63:C64"/>
    <mergeCell ref="D63:D64"/>
    <mergeCell ref="C108:D108"/>
    <mergeCell ref="C109:D109"/>
    <mergeCell ref="C110:D110"/>
    <mergeCell ref="C111:D111"/>
    <mergeCell ref="I116:I117"/>
    <mergeCell ref="J116:J117"/>
    <mergeCell ref="C161:D161"/>
    <mergeCell ref="C162:D162"/>
    <mergeCell ref="C116:C117"/>
    <mergeCell ref="D116:D117"/>
    <mergeCell ref="E116:E117"/>
    <mergeCell ref="F116:H116"/>
    <mergeCell ref="C163:D163"/>
    <mergeCell ref="C164:D164"/>
    <mergeCell ref="C169:C170"/>
    <mergeCell ref="D169:D170"/>
    <mergeCell ref="E169:E170"/>
    <mergeCell ref="F169:H169"/>
    <mergeCell ref="C214:D214"/>
    <mergeCell ref="C215:D215"/>
    <mergeCell ref="C216:D216"/>
    <mergeCell ref="C217:D217"/>
    <mergeCell ref="I222:I223"/>
    <mergeCell ref="J222:J223"/>
    <mergeCell ref="C267:D267"/>
    <mergeCell ref="C268:D268"/>
    <mergeCell ref="C222:C223"/>
    <mergeCell ref="D222:D223"/>
    <mergeCell ref="E222:E223"/>
    <mergeCell ref="F222:H222"/>
    <mergeCell ref="C269:D269"/>
    <mergeCell ref="C270:D270"/>
    <mergeCell ref="C275:C276"/>
    <mergeCell ref="D275:D276"/>
    <mergeCell ref="E275:E276"/>
    <mergeCell ref="F275:H275"/>
    <mergeCell ref="C319:D319"/>
    <mergeCell ref="C320:D320"/>
    <mergeCell ref="C321:D321"/>
    <mergeCell ref="C322:D322"/>
    <mergeCell ref="I327:I328"/>
    <mergeCell ref="J327:J328"/>
    <mergeCell ref="C371:D371"/>
    <mergeCell ref="C372:D372"/>
    <mergeCell ref="C327:C328"/>
    <mergeCell ref="D327:D328"/>
    <mergeCell ref="E327:E328"/>
    <mergeCell ref="F327:H327"/>
    <mergeCell ref="C373:D373"/>
    <mergeCell ref="C374:D374"/>
    <mergeCell ref="C379:C380"/>
    <mergeCell ref="D379:D380"/>
    <mergeCell ref="E379:E380"/>
    <mergeCell ref="F379:H379"/>
    <mergeCell ref="I379:I380"/>
    <mergeCell ref="J379:J380"/>
    <mergeCell ref="C424:D424"/>
    <mergeCell ref="C425:D425"/>
    <mergeCell ref="C426:D426"/>
    <mergeCell ref="C427:D427"/>
    <mergeCell ref="I432:I433"/>
    <mergeCell ref="J432:J433"/>
    <mergeCell ref="C476:D476"/>
    <mergeCell ref="C477:D477"/>
    <mergeCell ref="C432:C433"/>
    <mergeCell ref="D432:D433"/>
    <mergeCell ref="E432:E433"/>
    <mergeCell ref="F432:H432"/>
    <mergeCell ref="C478:D478"/>
    <mergeCell ref="C479:D479"/>
    <mergeCell ref="C484:C485"/>
    <mergeCell ref="D484:D485"/>
    <mergeCell ref="P530:P531"/>
    <mergeCell ref="Q530:Q531"/>
    <mergeCell ref="D530:D531"/>
    <mergeCell ref="R530:R531"/>
    <mergeCell ref="E484:E485"/>
    <mergeCell ref="F484:H484"/>
    <mergeCell ref="I484:I485"/>
    <mergeCell ref="J484:J485"/>
    <mergeCell ref="E530:E531"/>
    <mergeCell ref="C565:C567"/>
    <mergeCell ref="D565:D566"/>
    <mergeCell ref="E565:G565"/>
    <mergeCell ref="H565:H566"/>
    <mergeCell ref="C570:C572"/>
    <mergeCell ref="D570:D571"/>
    <mergeCell ref="E570:G570"/>
    <mergeCell ref="H570:H571"/>
    <mergeCell ref="C575:D577"/>
    <mergeCell ref="E575:G575"/>
    <mergeCell ref="F530:O530"/>
    <mergeCell ref="E536:E539"/>
    <mergeCell ref="E549:E550"/>
    <mergeCell ref="E544:E545"/>
    <mergeCell ref="E552:E553"/>
    <mergeCell ref="I565:I566"/>
    <mergeCell ref="C569:I569"/>
    <mergeCell ref="I570:I571"/>
  </mergeCells>
  <printOptions/>
  <pageMargins left="0.35433070866141736" right="0.35433070866141736" top="0.984251968503937" bottom="0.1968503937007874" header="0.5118110236220472" footer="0"/>
  <pageSetup horizontalDpi="600" verticalDpi="600" orientation="landscape" paperSize="9" scale="60" r:id="rId1"/>
  <rowBreaks count="11" manualBreakCount="11">
    <brk id="52" max="255" man="1"/>
    <brk id="105" max="255" man="1"/>
    <brk id="158" max="255" man="1"/>
    <brk id="211" max="255" man="1"/>
    <brk id="264" max="255" man="1"/>
    <brk id="317" max="255" man="1"/>
    <brk id="369" max="255" man="1"/>
    <brk id="421" max="255" man="1"/>
    <brk id="474" max="255" man="1"/>
    <brk id="527" max="255" man="1"/>
    <brk id="5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557"/>
  <sheetViews>
    <sheetView zoomScalePageLayoutView="0" workbookViewId="0" topLeftCell="A523">
      <selection activeCell="K550" sqref="K550"/>
    </sheetView>
  </sheetViews>
  <sheetFormatPr defaultColWidth="9.140625" defaultRowHeight="12.75"/>
  <cols>
    <col min="3" max="3" width="10.28125" style="0" customWidth="1"/>
    <col min="4" max="4" width="36.7109375" style="0" customWidth="1"/>
    <col min="9" max="9" width="16.00390625" style="0" customWidth="1"/>
    <col min="13" max="13" width="9.7109375" style="0" customWidth="1"/>
    <col min="14" max="14" width="8.421875" style="0" customWidth="1"/>
    <col min="16" max="16" width="12.57421875" style="0" bestFit="1" customWidth="1"/>
    <col min="27" max="27" width="10.8515625" style="0" customWidth="1"/>
  </cols>
  <sheetData>
    <row r="2" spans="3:4" ht="12.75">
      <c r="C2" s="120" t="s">
        <v>44</v>
      </c>
      <c r="D2" s="120"/>
    </row>
    <row r="3" spans="3:4" ht="12.75">
      <c r="C3" s="120" t="s">
        <v>9</v>
      </c>
      <c r="D3" s="120"/>
    </row>
    <row r="4" spans="3:4" ht="12.75">
      <c r="C4" s="120" t="s">
        <v>10</v>
      </c>
      <c r="D4" s="120"/>
    </row>
    <row r="5" spans="3:4" ht="12" customHeight="1">
      <c r="C5" s="120" t="s">
        <v>167</v>
      </c>
      <c r="D5" s="120"/>
    </row>
    <row r="6" ht="13.5" thickBot="1"/>
    <row r="7" ht="13.5" hidden="1" thickBot="1"/>
    <row r="8" ht="13.5" hidden="1" thickBot="1"/>
    <row r="9" ht="13.5" hidden="1" thickBot="1"/>
    <row r="10" spans="3:17" ht="20.25" customHeight="1">
      <c r="C10" s="121" t="s">
        <v>0</v>
      </c>
      <c r="D10" s="116" t="s">
        <v>1</v>
      </c>
      <c r="E10" s="116" t="s">
        <v>2</v>
      </c>
      <c r="F10" s="94" t="s">
        <v>3</v>
      </c>
      <c r="G10" s="95"/>
      <c r="H10" s="96"/>
      <c r="I10" s="116" t="s">
        <v>7</v>
      </c>
      <c r="J10" s="114" t="s">
        <v>8</v>
      </c>
      <c r="K10" s="4"/>
      <c r="L10" s="4"/>
      <c r="M10" s="4"/>
      <c r="N10" s="4"/>
      <c r="O10" s="4"/>
      <c r="P10" s="4"/>
      <c r="Q10" s="4"/>
    </row>
    <row r="11" spans="3:17" ht="25.5" customHeight="1">
      <c r="C11" s="122"/>
      <c r="D11" s="117"/>
      <c r="E11" s="117"/>
      <c r="F11" s="3" t="s">
        <v>4</v>
      </c>
      <c r="G11" s="3" t="s">
        <v>5</v>
      </c>
      <c r="H11" s="3" t="s">
        <v>6</v>
      </c>
      <c r="I11" s="117"/>
      <c r="J11" s="115"/>
      <c r="K11" s="4"/>
      <c r="L11" s="4"/>
      <c r="M11" s="4"/>
      <c r="N11" s="4"/>
      <c r="O11" s="4"/>
      <c r="P11" s="4"/>
      <c r="Q11" s="4"/>
    </row>
    <row r="12" spans="3:17" ht="12.75">
      <c r="C12" s="5"/>
      <c r="D12" s="13" t="s">
        <v>169</v>
      </c>
      <c r="E12" s="1"/>
      <c r="F12" s="1"/>
      <c r="G12" s="1"/>
      <c r="H12" s="1"/>
      <c r="I12" s="1"/>
      <c r="J12" s="6"/>
      <c r="K12" s="4"/>
      <c r="L12" s="4"/>
      <c r="M12" s="4"/>
      <c r="N12" s="4"/>
      <c r="O12" s="4"/>
      <c r="P12" s="4"/>
      <c r="Q12" s="4"/>
    </row>
    <row r="13" spans="3:17" ht="12.75">
      <c r="C13" s="5">
        <v>132</v>
      </c>
      <c r="D13" s="1" t="s">
        <v>45</v>
      </c>
      <c r="E13" s="1">
        <v>200</v>
      </c>
      <c r="F13" s="1">
        <v>6.21</v>
      </c>
      <c r="G13" s="1">
        <v>7.47</v>
      </c>
      <c r="H13" s="1">
        <v>25.09</v>
      </c>
      <c r="I13" s="1">
        <v>192</v>
      </c>
      <c r="J13" s="6">
        <v>1.95</v>
      </c>
      <c r="K13" s="4"/>
      <c r="L13" s="4"/>
      <c r="M13" s="4"/>
      <c r="N13" s="4"/>
      <c r="O13" s="4"/>
      <c r="P13" s="4"/>
      <c r="Q13" s="4"/>
    </row>
    <row r="14" spans="3:17" ht="12.75">
      <c r="C14" s="5">
        <v>70</v>
      </c>
      <c r="D14" s="1" t="s">
        <v>160</v>
      </c>
      <c r="E14" s="66" t="s">
        <v>168</v>
      </c>
      <c r="F14" s="1">
        <v>2.3</v>
      </c>
      <c r="G14" s="1">
        <v>4.4</v>
      </c>
      <c r="H14" s="1">
        <v>14.62</v>
      </c>
      <c r="I14" s="1">
        <v>108</v>
      </c>
      <c r="J14" s="6">
        <v>0</v>
      </c>
      <c r="K14" s="4"/>
      <c r="L14" s="4"/>
      <c r="M14" s="4"/>
      <c r="N14" s="4"/>
      <c r="O14" s="4"/>
      <c r="P14" s="4"/>
      <c r="Q14" s="4"/>
    </row>
    <row r="15" spans="3:17" ht="12.75">
      <c r="C15" s="5">
        <v>110</v>
      </c>
      <c r="D15" s="1" t="s">
        <v>42</v>
      </c>
      <c r="E15" s="1">
        <v>20</v>
      </c>
      <c r="F15" s="1">
        <v>4.8</v>
      </c>
      <c r="G15" s="1">
        <v>6.1</v>
      </c>
      <c r="H15" s="1">
        <v>0</v>
      </c>
      <c r="I15" s="1">
        <v>75.8</v>
      </c>
      <c r="J15" s="6">
        <v>0.1</v>
      </c>
      <c r="K15" s="4"/>
      <c r="L15" s="4"/>
      <c r="M15" s="4"/>
      <c r="N15" s="4"/>
      <c r="O15" s="4"/>
      <c r="P15" s="4"/>
      <c r="Q15" s="4"/>
    </row>
    <row r="16" spans="3:17" ht="12.75">
      <c r="C16" s="5">
        <v>41</v>
      </c>
      <c r="D16" s="1" t="s">
        <v>47</v>
      </c>
      <c r="E16" s="1">
        <v>150</v>
      </c>
      <c r="F16" s="1">
        <v>0.09</v>
      </c>
      <c r="G16" s="1">
        <v>2.295</v>
      </c>
      <c r="H16" s="1">
        <v>9.8</v>
      </c>
      <c r="I16" s="1">
        <v>36.96</v>
      </c>
      <c r="J16" s="6">
        <v>0.5</v>
      </c>
      <c r="K16" s="4"/>
      <c r="L16" s="4"/>
      <c r="M16" s="4"/>
      <c r="N16" s="4"/>
      <c r="O16" s="4"/>
      <c r="P16" s="4"/>
      <c r="Q16" s="4"/>
    </row>
    <row r="17" spans="3:17" ht="12.75">
      <c r="C17" s="5"/>
      <c r="D17" s="1"/>
      <c r="E17" s="16">
        <f aca="true" t="shared" si="0" ref="E17:J17">SUM(E13:E16)</f>
        <v>370</v>
      </c>
      <c r="F17" s="16">
        <f t="shared" si="0"/>
        <v>13.399999999999999</v>
      </c>
      <c r="G17" s="16">
        <f t="shared" si="0"/>
        <v>20.265</v>
      </c>
      <c r="H17" s="16">
        <f t="shared" si="0"/>
        <v>49.510000000000005</v>
      </c>
      <c r="I17" s="16">
        <f t="shared" si="0"/>
        <v>412.76</v>
      </c>
      <c r="J17" s="18">
        <f t="shared" si="0"/>
        <v>2.55</v>
      </c>
      <c r="K17" s="4"/>
      <c r="L17" s="4"/>
      <c r="M17" s="4"/>
      <c r="N17" s="4"/>
      <c r="O17" s="4"/>
      <c r="P17" s="4"/>
      <c r="Q17" s="4"/>
    </row>
    <row r="18" spans="3:17" ht="12.75">
      <c r="C18" s="5"/>
      <c r="D18" s="13" t="s">
        <v>170</v>
      </c>
      <c r="E18" s="1"/>
      <c r="F18" s="1"/>
      <c r="G18" s="1"/>
      <c r="H18" s="1"/>
      <c r="I18" s="1"/>
      <c r="J18" s="6"/>
      <c r="K18" s="4"/>
      <c r="L18" s="4"/>
      <c r="M18" s="4"/>
      <c r="N18" s="4"/>
      <c r="O18" s="4"/>
      <c r="P18" s="4"/>
      <c r="Q18" s="4"/>
    </row>
    <row r="19" spans="3:11" ht="12.75">
      <c r="C19" s="5">
        <v>124</v>
      </c>
      <c r="D19" s="1" t="s">
        <v>220</v>
      </c>
      <c r="E19" s="1">
        <v>150</v>
      </c>
      <c r="F19" s="1">
        <v>0.3</v>
      </c>
      <c r="G19" s="1">
        <v>0</v>
      </c>
      <c r="H19" s="1">
        <v>15.15</v>
      </c>
      <c r="I19" s="1">
        <v>59.54</v>
      </c>
      <c r="J19" s="6">
        <v>9.3</v>
      </c>
      <c r="K19" s="4"/>
    </row>
    <row r="20" spans="3:17" ht="12.75">
      <c r="C20" s="5"/>
      <c r="D20" s="1"/>
      <c r="E20" s="1"/>
      <c r="F20" s="1"/>
      <c r="G20" s="1"/>
      <c r="H20" s="1"/>
      <c r="I20" s="1"/>
      <c r="J20" s="6"/>
      <c r="K20" s="4"/>
      <c r="L20" s="4"/>
      <c r="M20" s="4"/>
      <c r="N20" s="4"/>
      <c r="O20" s="4"/>
      <c r="P20" s="4"/>
      <c r="Q20" s="4"/>
    </row>
    <row r="21" spans="3:17" ht="12.75">
      <c r="C21" s="5"/>
      <c r="D21" s="13" t="s">
        <v>171</v>
      </c>
      <c r="E21" s="1"/>
      <c r="F21" s="1"/>
      <c r="G21" s="1"/>
      <c r="H21" s="1"/>
      <c r="I21" s="1"/>
      <c r="J21" s="6"/>
      <c r="K21" s="4"/>
      <c r="L21" s="4"/>
      <c r="M21" s="4"/>
      <c r="N21" s="4"/>
      <c r="O21" s="4"/>
      <c r="P21" s="4"/>
      <c r="Q21" s="4"/>
    </row>
    <row r="22" spans="3:17" ht="12.75">
      <c r="C22" s="5">
        <v>3</v>
      </c>
      <c r="D22" s="1" t="s">
        <v>48</v>
      </c>
      <c r="E22" s="1">
        <v>150</v>
      </c>
      <c r="F22" s="1">
        <v>4.5</v>
      </c>
      <c r="G22" s="1">
        <v>0.4</v>
      </c>
      <c r="H22" s="1">
        <v>12.09</v>
      </c>
      <c r="I22" s="1">
        <v>100.2</v>
      </c>
      <c r="J22" s="6">
        <v>3.2</v>
      </c>
      <c r="K22" s="4"/>
      <c r="L22" s="4"/>
      <c r="M22" s="4"/>
      <c r="N22" s="4"/>
      <c r="O22" s="4"/>
      <c r="P22" s="4"/>
      <c r="Q22" s="4"/>
    </row>
    <row r="23" spans="3:17" ht="12.75">
      <c r="C23" s="5">
        <v>199</v>
      </c>
      <c r="D23" s="1" t="s">
        <v>49</v>
      </c>
      <c r="E23" s="1">
        <v>50</v>
      </c>
      <c r="F23" s="1">
        <v>7</v>
      </c>
      <c r="G23" s="1">
        <v>5.73</v>
      </c>
      <c r="H23" s="1">
        <v>5.1</v>
      </c>
      <c r="I23" s="1">
        <v>99.4</v>
      </c>
      <c r="J23" s="6">
        <v>0.6</v>
      </c>
      <c r="K23" s="4"/>
      <c r="L23" s="4"/>
      <c r="M23" s="4"/>
      <c r="N23" s="4"/>
      <c r="O23" s="4"/>
      <c r="P23" s="4"/>
      <c r="Q23" s="4"/>
    </row>
    <row r="24" spans="3:17" ht="12.75">
      <c r="C24" s="5">
        <v>188</v>
      </c>
      <c r="D24" s="1" t="s">
        <v>104</v>
      </c>
      <c r="E24" s="1">
        <v>100</v>
      </c>
      <c r="F24" s="1">
        <v>2.2</v>
      </c>
      <c r="G24" s="1">
        <v>3.14</v>
      </c>
      <c r="H24" s="1">
        <v>5.36</v>
      </c>
      <c r="I24" s="1">
        <v>82.6</v>
      </c>
      <c r="J24" s="6">
        <v>2.14</v>
      </c>
      <c r="K24" s="4"/>
      <c r="L24" s="4"/>
      <c r="M24" s="4"/>
      <c r="N24" s="4"/>
      <c r="O24" s="4"/>
      <c r="P24" s="4"/>
      <c r="Q24" s="4"/>
    </row>
    <row r="25" spans="3:17" ht="12.75">
      <c r="C25" s="17">
        <v>104</v>
      </c>
      <c r="D25" s="1" t="s">
        <v>50</v>
      </c>
      <c r="E25" s="1">
        <v>30</v>
      </c>
      <c r="F25" s="1">
        <v>0.9</v>
      </c>
      <c r="G25" s="1">
        <v>2.1</v>
      </c>
      <c r="H25" s="1">
        <v>2.16</v>
      </c>
      <c r="I25" s="1">
        <v>23.3</v>
      </c>
      <c r="J25" s="6">
        <v>0.9</v>
      </c>
      <c r="K25" s="4"/>
      <c r="L25" s="4"/>
      <c r="M25" s="4"/>
      <c r="N25" s="4"/>
      <c r="O25" s="4"/>
      <c r="P25" s="4"/>
      <c r="Q25" s="4"/>
    </row>
    <row r="26" spans="3:17" ht="12.75">
      <c r="C26" s="5">
        <v>42</v>
      </c>
      <c r="D26" s="1" t="s">
        <v>51</v>
      </c>
      <c r="E26" s="1">
        <v>150</v>
      </c>
      <c r="F26" s="1">
        <v>0.4</v>
      </c>
      <c r="G26" s="1">
        <v>0.3</v>
      </c>
      <c r="H26" s="1">
        <v>24.45</v>
      </c>
      <c r="I26" s="1">
        <v>102</v>
      </c>
      <c r="J26" s="6">
        <v>3</v>
      </c>
      <c r="K26" s="4"/>
      <c r="L26" s="4"/>
      <c r="M26" s="4"/>
      <c r="N26" s="4"/>
      <c r="O26" s="4"/>
      <c r="P26" s="4"/>
      <c r="Q26" s="4"/>
    </row>
    <row r="27" spans="3:17" ht="12.75">
      <c r="C27" s="5">
        <v>84</v>
      </c>
      <c r="D27" s="1" t="s">
        <v>21</v>
      </c>
      <c r="E27" s="1">
        <v>40</v>
      </c>
      <c r="F27" s="1">
        <v>2.9</v>
      </c>
      <c r="G27" s="1">
        <v>0.4</v>
      </c>
      <c r="H27" s="1">
        <v>18.6</v>
      </c>
      <c r="I27" s="1">
        <v>91.6</v>
      </c>
      <c r="J27" s="6">
        <v>0</v>
      </c>
      <c r="K27" s="4"/>
      <c r="L27" s="4"/>
      <c r="M27" s="4"/>
      <c r="N27" s="4"/>
      <c r="O27" s="4"/>
      <c r="P27" s="4"/>
      <c r="Q27" s="4"/>
    </row>
    <row r="28" spans="3:17" ht="12.75">
      <c r="C28" s="5"/>
      <c r="D28" s="1"/>
      <c r="E28" s="16">
        <f aca="true" t="shared" si="1" ref="E28:J28">SUM(E22:E27)</f>
        <v>520</v>
      </c>
      <c r="F28" s="16">
        <f t="shared" si="1"/>
        <v>17.9</v>
      </c>
      <c r="G28" s="16">
        <f t="shared" si="1"/>
        <v>12.070000000000002</v>
      </c>
      <c r="H28" s="16">
        <f t="shared" si="1"/>
        <v>67.75999999999999</v>
      </c>
      <c r="I28" s="16">
        <f t="shared" si="1"/>
        <v>499.1</v>
      </c>
      <c r="J28" s="18">
        <f t="shared" si="1"/>
        <v>9.84</v>
      </c>
      <c r="K28" s="4"/>
      <c r="L28" s="4"/>
      <c r="M28" s="4"/>
      <c r="N28" s="4"/>
      <c r="O28" s="4"/>
      <c r="P28" s="4"/>
      <c r="Q28" s="4"/>
    </row>
    <row r="29" spans="3:17" ht="12.75">
      <c r="C29" s="5"/>
      <c r="D29" s="13" t="s">
        <v>172</v>
      </c>
      <c r="E29" s="1"/>
      <c r="F29" s="1"/>
      <c r="G29" s="1"/>
      <c r="H29" s="1"/>
      <c r="I29" s="1"/>
      <c r="J29" s="6"/>
      <c r="K29" s="4"/>
      <c r="L29" s="4"/>
      <c r="M29" s="4"/>
      <c r="N29" s="4"/>
      <c r="O29" s="4"/>
      <c r="P29" s="4"/>
      <c r="Q29" s="4"/>
    </row>
    <row r="30" spans="3:17" ht="12.75">
      <c r="C30" s="5">
        <v>68</v>
      </c>
      <c r="D30" s="1" t="s">
        <v>52</v>
      </c>
      <c r="E30" s="1">
        <v>30</v>
      </c>
      <c r="F30" s="1">
        <v>2.25</v>
      </c>
      <c r="G30" s="1">
        <v>2.93</v>
      </c>
      <c r="H30" s="1">
        <v>22.35</v>
      </c>
      <c r="I30" s="1">
        <v>125.1</v>
      </c>
      <c r="J30" s="6">
        <v>0</v>
      </c>
      <c r="K30" s="4"/>
      <c r="L30" s="4"/>
      <c r="M30" s="4"/>
      <c r="N30" s="4"/>
      <c r="O30" s="4"/>
      <c r="P30" s="4"/>
      <c r="Q30" s="4"/>
    </row>
    <row r="31" spans="3:17" ht="12.75">
      <c r="C31" s="5">
        <v>32</v>
      </c>
      <c r="D31" s="1" t="s">
        <v>53</v>
      </c>
      <c r="E31" s="1">
        <v>150</v>
      </c>
      <c r="F31" s="1">
        <v>4.4</v>
      </c>
      <c r="G31" s="1">
        <v>3.5</v>
      </c>
      <c r="H31" s="1">
        <v>6.67</v>
      </c>
      <c r="I31" s="1">
        <v>81</v>
      </c>
      <c r="J31" s="6">
        <v>1.95</v>
      </c>
      <c r="K31" s="4"/>
      <c r="L31" s="4"/>
      <c r="M31" s="4"/>
      <c r="N31" s="4"/>
      <c r="O31" s="4"/>
      <c r="P31" s="4"/>
      <c r="Q31" s="4"/>
    </row>
    <row r="32" spans="3:17" ht="12.75">
      <c r="C32" s="5"/>
      <c r="D32" s="1"/>
      <c r="E32" s="16">
        <f aca="true" t="shared" si="2" ref="E32:J32">SUM(E30:E31)</f>
        <v>180</v>
      </c>
      <c r="F32" s="16">
        <f t="shared" si="2"/>
        <v>6.65</v>
      </c>
      <c r="G32" s="16">
        <f t="shared" si="2"/>
        <v>6.43</v>
      </c>
      <c r="H32" s="16">
        <f t="shared" si="2"/>
        <v>29.020000000000003</v>
      </c>
      <c r="I32" s="16">
        <f t="shared" si="2"/>
        <v>206.1</v>
      </c>
      <c r="J32" s="18">
        <f t="shared" si="2"/>
        <v>1.95</v>
      </c>
      <c r="K32" s="4"/>
      <c r="L32" s="4"/>
      <c r="M32" s="4"/>
      <c r="N32" s="4"/>
      <c r="O32" s="4"/>
      <c r="P32" s="4"/>
      <c r="Q32" s="4"/>
    </row>
    <row r="33" spans="3:17" ht="12.75">
      <c r="C33" s="5"/>
      <c r="D33" s="13" t="s">
        <v>173</v>
      </c>
      <c r="E33" s="1"/>
      <c r="F33" s="1"/>
      <c r="G33" s="1"/>
      <c r="H33" s="1"/>
      <c r="I33" s="1"/>
      <c r="J33" s="6"/>
      <c r="K33" s="4"/>
      <c r="L33" s="4"/>
      <c r="M33" s="4"/>
      <c r="N33" s="4"/>
      <c r="O33" s="4"/>
      <c r="P33" s="4"/>
      <c r="Q33" s="4"/>
    </row>
    <row r="34" spans="3:17" ht="12.75">
      <c r="C34" s="5">
        <v>264</v>
      </c>
      <c r="D34" s="1" t="s">
        <v>54</v>
      </c>
      <c r="E34" s="1">
        <v>130</v>
      </c>
      <c r="F34" s="1">
        <v>21.1</v>
      </c>
      <c r="G34" s="1">
        <v>21.7</v>
      </c>
      <c r="H34" s="1">
        <v>5.1</v>
      </c>
      <c r="I34" s="1">
        <v>268.6</v>
      </c>
      <c r="J34" s="6">
        <v>0.02</v>
      </c>
      <c r="K34" s="4"/>
      <c r="L34" s="4"/>
      <c r="M34" s="4"/>
      <c r="N34" s="4"/>
      <c r="O34" s="4"/>
      <c r="P34" s="4"/>
      <c r="Q34" s="4"/>
    </row>
    <row r="35" spans="3:17" ht="12.75">
      <c r="C35" s="5">
        <v>41</v>
      </c>
      <c r="D35" s="1" t="s">
        <v>47</v>
      </c>
      <c r="E35" s="1">
        <v>150</v>
      </c>
      <c r="F35" s="1">
        <v>0.09</v>
      </c>
      <c r="G35" s="1">
        <v>2.295</v>
      </c>
      <c r="H35" s="1">
        <v>9.8</v>
      </c>
      <c r="I35" s="1">
        <v>36.96</v>
      </c>
      <c r="J35" s="6">
        <v>0.5</v>
      </c>
      <c r="K35" s="4"/>
      <c r="L35" s="4"/>
      <c r="M35" s="4"/>
      <c r="N35" s="4"/>
      <c r="O35" s="4"/>
      <c r="P35" s="4"/>
      <c r="Q35" s="4"/>
    </row>
    <row r="36" spans="3:17" ht="12.75">
      <c r="C36" s="5">
        <v>84</v>
      </c>
      <c r="D36" s="1" t="s">
        <v>21</v>
      </c>
      <c r="E36" s="1">
        <v>20</v>
      </c>
      <c r="F36" s="1">
        <v>1.4</v>
      </c>
      <c r="G36" s="1">
        <v>0.2</v>
      </c>
      <c r="H36" s="1">
        <v>9.28</v>
      </c>
      <c r="I36" s="1">
        <v>45.8</v>
      </c>
      <c r="J36" s="6">
        <v>0</v>
      </c>
      <c r="K36" s="4"/>
      <c r="L36" s="4"/>
      <c r="M36" s="4"/>
      <c r="N36" s="4"/>
      <c r="O36" s="4"/>
      <c r="P36" s="4"/>
      <c r="Q36" s="4"/>
    </row>
    <row r="37" spans="3:17" ht="12.75">
      <c r="C37" s="5"/>
      <c r="D37" s="1"/>
      <c r="E37" s="16">
        <f aca="true" t="shared" si="3" ref="E37:J37">SUM(E34:E36)</f>
        <v>300</v>
      </c>
      <c r="F37" s="16">
        <f t="shared" si="3"/>
        <v>22.59</v>
      </c>
      <c r="G37" s="16">
        <f t="shared" si="3"/>
        <v>24.194999999999997</v>
      </c>
      <c r="H37" s="16">
        <f t="shared" si="3"/>
        <v>24.18</v>
      </c>
      <c r="I37" s="16">
        <f t="shared" si="3"/>
        <v>351.36</v>
      </c>
      <c r="J37" s="18">
        <f t="shared" si="3"/>
        <v>0.52</v>
      </c>
      <c r="K37" s="4"/>
      <c r="L37" s="4"/>
      <c r="M37" s="4"/>
      <c r="N37" s="4"/>
      <c r="O37" s="4"/>
      <c r="P37" s="4"/>
      <c r="Q37" s="4"/>
    </row>
    <row r="38" spans="3:17" ht="12.75">
      <c r="C38" s="5"/>
      <c r="D38" s="1"/>
      <c r="E38" s="1"/>
      <c r="F38" s="1"/>
      <c r="G38" s="1"/>
      <c r="H38" s="1"/>
      <c r="I38" s="1"/>
      <c r="J38" s="6"/>
      <c r="K38" s="4"/>
      <c r="L38" s="4"/>
      <c r="M38" s="4"/>
      <c r="N38" s="4"/>
      <c r="O38" s="4"/>
      <c r="P38" s="4"/>
      <c r="Q38" s="4"/>
    </row>
    <row r="39" spans="3:17" ht="12.75">
      <c r="C39" s="5"/>
      <c r="D39" s="1" t="s">
        <v>55</v>
      </c>
      <c r="E39" s="1">
        <f aca="true" t="shared" si="4" ref="E39:J39">SUM(E17+E19+E28+E32+E37)</f>
        <v>1520</v>
      </c>
      <c r="F39" s="1">
        <f t="shared" si="4"/>
        <v>60.84</v>
      </c>
      <c r="G39" s="1">
        <f t="shared" si="4"/>
        <v>62.959999999999994</v>
      </c>
      <c r="H39" s="1">
        <f t="shared" si="4"/>
        <v>185.62000000000003</v>
      </c>
      <c r="I39" s="1">
        <f t="shared" si="4"/>
        <v>1528.8600000000001</v>
      </c>
      <c r="J39" s="6">
        <f t="shared" si="4"/>
        <v>24.16</v>
      </c>
      <c r="K39" s="4"/>
      <c r="L39" s="4"/>
      <c r="M39" s="4"/>
      <c r="N39" s="4"/>
      <c r="O39" s="4"/>
      <c r="P39" s="4"/>
      <c r="Q39" s="4"/>
    </row>
    <row r="40" spans="3:17" ht="12.75">
      <c r="C40" s="5"/>
      <c r="D40" s="1" t="s">
        <v>56</v>
      </c>
      <c r="E40" s="1"/>
      <c r="F40" s="16">
        <v>42</v>
      </c>
      <c r="G40" s="16">
        <v>47</v>
      </c>
      <c r="H40" s="16">
        <v>203</v>
      </c>
      <c r="I40" s="16">
        <v>1400</v>
      </c>
      <c r="J40" s="18">
        <v>45</v>
      </c>
      <c r="K40" s="4"/>
      <c r="L40" s="4"/>
      <c r="M40" s="4"/>
      <c r="N40" s="4"/>
      <c r="O40" s="4"/>
      <c r="P40" s="4"/>
      <c r="Q40" s="4"/>
    </row>
    <row r="41" spans="3:17" ht="12.75">
      <c r="C41" s="5"/>
      <c r="D41" s="1" t="s">
        <v>18</v>
      </c>
      <c r="E41" s="1"/>
      <c r="F41" s="1">
        <f>F39-F40</f>
        <v>18.840000000000003</v>
      </c>
      <c r="G41" s="1">
        <f>G39-G40</f>
        <v>15.959999999999994</v>
      </c>
      <c r="H41" s="1">
        <f>H39-H40</f>
        <v>-17.379999999999967</v>
      </c>
      <c r="I41" s="1">
        <f>I39-I40</f>
        <v>128.86000000000013</v>
      </c>
      <c r="J41" s="6">
        <f>J39-J40</f>
        <v>-20.84</v>
      </c>
      <c r="K41" s="4"/>
      <c r="L41" s="4"/>
      <c r="M41" s="4"/>
      <c r="N41" s="4"/>
      <c r="O41" s="4"/>
      <c r="P41" s="4"/>
      <c r="Q41" s="4"/>
    </row>
    <row r="42" spans="3:17" ht="12.75">
      <c r="C42" s="5"/>
      <c r="D42" s="1"/>
      <c r="E42" s="1"/>
      <c r="F42" s="1"/>
      <c r="G42" s="1"/>
      <c r="H42" s="1"/>
      <c r="I42" s="1"/>
      <c r="J42" s="6"/>
      <c r="K42" s="4"/>
      <c r="L42" s="4"/>
      <c r="M42" s="4"/>
      <c r="N42" s="4"/>
      <c r="O42" s="4"/>
      <c r="P42" s="4"/>
      <c r="Q42" s="4"/>
    </row>
    <row r="43" spans="3:17" ht="12.75">
      <c r="C43" s="5"/>
      <c r="D43" s="1"/>
      <c r="E43" s="1"/>
      <c r="F43" s="1"/>
      <c r="G43" s="1"/>
      <c r="H43" s="1"/>
      <c r="I43" s="1"/>
      <c r="J43" s="6"/>
      <c r="K43" s="4"/>
      <c r="L43" s="4"/>
      <c r="M43" s="4"/>
      <c r="N43" s="4"/>
      <c r="O43" s="4"/>
      <c r="P43" s="4"/>
      <c r="Q43" s="4"/>
    </row>
    <row r="44" spans="3:17" ht="12.75">
      <c r="C44" s="5"/>
      <c r="D44" s="1"/>
      <c r="E44" s="1"/>
      <c r="F44" s="1"/>
      <c r="G44" s="1"/>
      <c r="H44" s="1"/>
      <c r="I44" s="1"/>
      <c r="J44" s="6"/>
      <c r="K44" s="4"/>
      <c r="L44" s="4"/>
      <c r="M44" s="4"/>
      <c r="N44" s="4"/>
      <c r="O44" s="4"/>
      <c r="P44" s="4"/>
      <c r="Q44" s="4"/>
    </row>
    <row r="45" spans="3:17" ht="12.75">
      <c r="C45" s="5"/>
      <c r="D45" s="1"/>
      <c r="E45" s="1"/>
      <c r="F45" s="1"/>
      <c r="G45" s="1"/>
      <c r="H45" s="1"/>
      <c r="I45" s="1"/>
      <c r="J45" s="6"/>
      <c r="K45" s="4"/>
      <c r="L45" s="4"/>
      <c r="M45" s="4"/>
      <c r="N45" s="4"/>
      <c r="O45" s="4"/>
      <c r="P45" s="4"/>
      <c r="Q45" s="4"/>
    </row>
    <row r="46" spans="3:17" ht="12.75">
      <c r="C46" s="5"/>
      <c r="D46" s="1"/>
      <c r="E46" s="1"/>
      <c r="F46" s="1"/>
      <c r="G46" s="1"/>
      <c r="H46" s="1"/>
      <c r="I46" s="1"/>
      <c r="J46" s="6"/>
      <c r="K46" s="4"/>
      <c r="L46" s="4"/>
      <c r="M46" s="4"/>
      <c r="N46" s="4"/>
      <c r="O46" s="4"/>
      <c r="P46" s="4"/>
      <c r="Q46" s="4"/>
    </row>
    <row r="47" spans="3:17" ht="12.75">
      <c r="C47" s="5"/>
      <c r="D47" s="1"/>
      <c r="E47" s="1"/>
      <c r="F47" s="1"/>
      <c r="G47" s="1"/>
      <c r="H47" s="1"/>
      <c r="I47" s="1"/>
      <c r="J47" s="6"/>
      <c r="K47" s="4"/>
      <c r="L47" s="4"/>
      <c r="M47" s="4"/>
      <c r="N47" s="4"/>
      <c r="O47" s="4"/>
      <c r="P47" s="4"/>
      <c r="Q47" s="4"/>
    </row>
    <row r="48" spans="3:17" ht="12.75">
      <c r="C48" s="5"/>
      <c r="D48" s="1"/>
      <c r="E48" s="1"/>
      <c r="F48" s="1"/>
      <c r="G48" s="1"/>
      <c r="H48" s="1"/>
      <c r="I48" s="1"/>
      <c r="J48" s="6"/>
      <c r="K48" s="4"/>
      <c r="L48" s="4"/>
      <c r="M48" s="4"/>
      <c r="N48" s="4"/>
      <c r="O48" s="4"/>
      <c r="P48" s="4"/>
      <c r="Q48" s="4"/>
    </row>
    <row r="49" spans="3:17" ht="12.75">
      <c r="C49" s="5"/>
      <c r="D49" s="1"/>
      <c r="E49" s="1"/>
      <c r="F49" s="1"/>
      <c r="G49" s="1"/>
      <c r="H49" s="1"/>
      <c r="I49" s="1"/>
      <c r="J49" s="6"/>
      <c r="K49" s="4"/>
      <c r="L49" s="4"/>
      <c r="M49" s="4"/>
      <c r="N49" s="4"/>
      <c r="O49" s="4"/>
      <c r="P49" s="4"/>
      <c r="Q49" s="4"/>
    </row>
    <row r="50" spans="3:17" ht="13.5" thickBot="1">
      <c r="C50" s="7"/>
      <c r="D50" s="8"/>
      <c r="E50" s="8"/>
      <c r="F50" s="8"/>
      <c r="G50" s="8"/>
      <c r="H50" s="8"/>
      <c r="I50" s="8"/>
      <c r="J50" s="9"/>
      <c r="K50" s="4"/>
      <c r="L50" s="4"/>
      <c r="M50" s="4"/>
      <c r="N50" s="4"/>
      <c r="O50" s="4"/>
      <c r="P50" s="4"/>
      <c r="Q50" s="4"/>
    </row>
    <row r="55" spans="3:4" ht="12.75">
      <c r="C55" s="120" t="s">
        <v>57</v>
      </c>
      <c r="D55" s="120"/>
    </row>
    <row r="56" spans="3:4" ht="12.75">
      <c r="C56" s="120" t="s">
        <v>9</v>
      </c>
      <c r="D56" s="120"/>
    </row>
    <row r="57" spans="3:4" ht="12.75">
      <c r="C57" s="120" t="s">
        <v>10</v>
      </c>
      <c r="D57" s="120"/>
    </row>
    <row r="58" spans="3:4" ht="12.75">
      <c r="C58" s="120" t="s">
        <v>167</v>
      </c>
      <c r="D58" s="120"/>
    </row>
    <row r="62" ht="13.5" thickBot="1"/>
    <row r="63" spans="3:11" ht="12.75">
      <c r="C63" s="121" t="s">
        <v>0</v>
      </c>
      <c r="D63" s="116" t="s">
        <v>1</v>
      </c>
      <c r="E63" s="116" t="s">
        <v>2</v>
      </c>
      <c r="F63" s="94" t="s">
        <v>3</v>
      </c>
      <c r="G63" s="95"/>
      <c r="H63" s="96"/>
      <c r="I63" s="116" t="s">
        <v>7</v>
      </c>
      <c r="J63" s="114" t="s">
        <v>8</v>
      </c>
      <c r="K63" s="4"/>
    </row>
    <row r="64" spans="3:11" ht="26.25">
      <c r="C64" s="122"/>
      <c r="D64" s="117"/>
      <c r="E64" s="117"/>
      <c r="F64" s="3" t="s">
        <v>4</v>
      </c>
      <c r="G64" s="3" t="s">
        <v>5</v>
      </c>
      <c r="H64" s="3" t="s">
        <v>6</v>
      </c>
      <c r="I64" s="117"/>
      <c r="J64" s="115"/>
      <c r="K64" s="4"/>
    </row>
    <row r="65" spans="3:11" ht="12.75">
      <c r="C65" s="5"/>
      <c r="D65" s="13" t="s">
        <v>174</v>
      </c>
      <c r="E65" s="1"/>
      <c r="F65" s="1"/>
      <c r="G65" s="1"/>
      <c r="H65" s="1"/>
      <c r="I65" s="1"/>
      <c r="J65" s="6"/>
      <c r="K65" s="4"/>
    </row>
    <row r="66" spans="3:11" ht="12.75">
      <c r="C66" s="17">
        <v>163</v>
      </c>
      <c r="D66" s="1" t="s">
        <v>58</v>
      </c>
      <c r="E66" s="1">
        <v>200</v>
      </c>
      <c r="F66" s="1">
        <v>6.32</v>
      </c>
      <c r="G66" s="1">
        <v>10.18</v>
      </c>
      <c r="H66" s="1">
        <v>26.34</v>
      </c>
      <c r="I66" s="1">
        <v>223.16</v>
      </c>
      <c r="J66" s="6">
        <v>0.9</v>
      </c>
      <c r="K66" s="4"/>
    </row>
    <row r="67" spans="3:11" ht="12.75">
      <c r="C67" s="5">
        <v>70</v>
      </c>
      <c r="D67" s="1" t="s">
        <v>59</v>
      </c>
      <c r="E67" s="1">
        <v>30</v>
      </c>
      <c r="F67" s="1">
        <v>2.3</v>
      </c>
      <c r="G67" s="1">
        <v>4.4</v>
      </c>
      <c r="H67" s="1">
        <v>14.62</v>
      </c>
      <c r="I67" s="1">
        <v>108</v>
      </c>
      <c r="J67" s="6">
        <v>0</v>
      </c>
      <c r="K67" s="4"/>
    </row>
    <row r="68" spans="3:11" ht="12.75">
      <c r="C68" s="5"/>
      <c r="D68" s="1" t="s">
        <v>46</v>
      </c>
      <c r="E68" s="1">
        <v>5</v>
      </c>
      <c r="F68" s="1"/>
      <c r="G68" s="1"/>
      <c r="H68" s="1"/>
      <c r="I68" s="1"/>
      <c r="J68" s="6"/>
      <c r="K68" s="4"/>
    </row>
    <row r="69" spans="3:11" ht="12.75">
      <c r="C69" s="5">
        <v>31</v>
      </c>
      <c r="D69" s="1" t="s">
        <v>60</v>
      </c>
      <c r="E69" s="1">
        <v>150</v>
      </c>
      <c r="F69" s="1">
        <v>1.68</v>
      </c>
      <c r="G69" s="1">
        <v>0.27</v>
      </c>
      <c r="H69" s="1">
        <v>14.17</v>
      </c>
      <c r="I69" s="1">
        <v>63.4</v>
      </c>
      <c r="J69" s="6">
        <v>0.7</v>
      </c>
      <c r="K69" s="4"/>
    </row>
    <row r="70" spans="3:11" ht="12.75">
      <c r="C70" s="5"/>
      <c r="D70" s="1"/>
      <c r="E70" s="16">
        <f aca="true" t="shared" si="5" ref="E70:J70">SUM(E66:E69)</f>
        <v>385</v>
      </c>
      <c r="F70" s="16">
        <f t="shared" si="5"/>
        <v>10.3</v>
      </c>
      <c r="G70" s="16">
        <f t="shared" si="5"/>
        <v>14.85</v>
      </c>
      <c r="H70" s="16">
        <f t="shared" si="5"/>
        <v>55.13</v>
      </c>
      <c r="I70" s="16">
        <f t="shared" si="5"/>
        <v>394.55999999999995</v>
      </c>
      <c r="J70" s="18">
        <f t="shared" si="5"/>
        <v>1.6</v>
      </c>
      <c r="K70" s="4"/>
    </row>
    <row r="71" spans="3:11" ht="12.75">
      <c r="C71" s="5"/>
      <c r="D71" s="13" t="s">
        <v>175</v>
      </c>
      <c r="E71" s="1"/>
      <c r="F71" s="1"/>
      <c r="G71" s="1"/>
      <c r="H71" s="1"/>
      <c r="I71" s="1"/>
      <c r="J71" s="6"/>
      <c r="K71" s="4"/>
    </row>
    <row r="72" spans="3:11" ht="12.75">
      <c r="C72" s="5">
        <v>40</v>
      </c>
      <c r="D72" s="1" t="s">
        <v>51</v>
      </c>
      <c r="E72" s="1">
        <v>100</v>
      </c>
      <c r="F72" s="1">
        <v>0.3</v>
      </c>
      <c r="G72" s="1">
        <v>0.2</v>
      </c>
      <c r="H72" s="1">
        <v>16.3</v>
      </c>
      <c r="I72" s="1">
        <v>68</v>
      </c>
      <c r="J72" s="6">
        <v>2</v>
      </c>
      <c r="K72" s="4"/>
    </row>
    <row r="73" spans="3:11" ht="12.75">
      <c r="C73" s="5"/>
      <c r="D73" s="1"/>
      <c r="E73" s="1"/>
      <c r="F73" s="1"/>
      <c r="G73" s="1"/>
      <c r="H73" s="1"/>
      <c r="I73" s="1"/>
      <c r="J73" s="6"/>
      <c r="K73" s="4"/>
    </row>
    <row r="74" spans="3:11" ht="12.75">
      <c r="C74" s="5"/>
      <c r="D74" s="13" t="s">
        <v>176</v>
      </c>
      <c r="E74" s="1"/>
      <c r="F74" s="1"/>
      <c r="G74" s="1"/>
      <c r="H74" s="1"/>
      <c r="I74" s="1"/>
      <c r="J74" s="6"/>
      <c r="K74" s="4"/>
    </row>
    <row r="75" spans="3:11" ht="12.75">
      <c r="C75" s="17">
        <v>15</v>
      </c>
      <c r="D75" s="1" t="s">
        <v>61</v>
      </c>
      <c r="E75" s="1">
        <v>150</v>
      </c>
      <c r="F75" s="1">
        <v>5.9</v>
      </c>
      <c r="G75" s="1">
        <v>5.7</v>
      </c>
      <c r="H75" s="1">
        <v>17.25</v>
      </c>
      <c r="I75" s="1">
        <v>116.18</v>
      </c>
      <c r="J75" s="6">
        <v>3.98</v>
      </c>
      <c r="K75" s="4"/>
    </row>
    <row r="76" spans="3:11" ht="12.75">
      <c r="C76" s="5">
        <v>194</v>
      </c>
      <c r="D76" s="1" t="s">
        <v>62</v>
      </c>
      <c r="E76" s="1">
        <v>100</v>
      </c>
      <c r="F76" s="1">
        <v>10.56</v>
      </c>
      <c r="G76" s="1">
        <v>11.96</v>
      </c>
      <c r="H76" s="1">
        <v>9.9</v>
      </c>
      <c r="I76" s="1">
        <v>126.76</v>
      </c>
      <c r="J76" s="6">
        <v>5.6</v>
      </c>
      <c r="K76" s="4"/>
    </row>
    <row r="77" spans="3:11" ht="12.75">
      <c r="C77" s="17">
        <v>112</v>
      </c>
      <c r="D77" s="1" t="s">
        <v>63</v>
      </c>
      <c r="E77" s="1">
        <v>50</v>
      </c>
      <c r="F77" s="1">
        <v>0.69</v>
      </c>
      <c r="G77" s="1">
        <v>3.78</v>
      </c>
      <c r="H77" s="1">
        <v>3.79</v>
      </c>
      <c r="I77" s="1">
        <v>54.2</v>
      </c>
      <c r="J77" s="6">
        <v>3.75</v>
      </c>
      <c r="K77" s="4"/>
    </row>
    <row r="78" spans="3:11" ht="12.75">
      <c r="C78" s="5">
        <v>37</v>
      </c>
      <c r="D78" s="1" t="s">
        <v>64</v>
      </c>
      <c r="E78" s="1">
        <v>150</v>
      </c>
      <c r="F78" s="1">
        <v>0.03</v>
      </c>
      <c r="G78" s="1">
        <v>0</v>
      </c>
      <c r="H78" s="1">
        <v>20.22</v>
      </c>
      <c r="I78" s="1">
        <v>80.58</v>
      </c>
      <c r="J78" s="6">
        <v>0.6</v>
      </c>
      <c r="K78" s="4"/>
    </row>
    <row r="79" spans="3:11" ht="12.75">
      <c r="C79" s="5">
        <v>84</v>
      </c>
      <c r="D79" s="1" t="s">
        <v>21</v>
      </c>
      <c r="E79" s="1">
        <v>50</v>
      </c>
      <c r="F79" s="1">
        <v>3.6</v>
      </c>
      <c r="G79" s="1">
        <v>0.6</v>
      </c>
      <c r="H79" s="1">
        <v>23.2</v>
      </c>
      <c r="I79" s="1">
        <v>114.5</v>
      </c>
      <c r="J79" s="6">
        <v>0</v>
      </c>
      <c r="K79" s="4"/>
    </row>
    <row r="80" spans="3:11" ht="12.75">
      <c r="C80" s="5"/>
      <c r="D80" s="1"/>
      <c r="E80" s="16">
        <f aca="true" t="shared" si="6" ref="E80:J80">SUM(E75:E79)</f>
        <v>500</v>
      </c>
      <c r="F80" s="16">
        <f t="shared" si="6"/>
        <v>20.780000000000005</v>
      </c>
      <c r="G80" s="16">
        <f t="shared" si="6"/>
        <v>22.040000000000003</v>
      </c>
      <c r="H80" s="16">
        <f t="shared" si="6"/>
        <v>74.36</v>
      </c>
      <c r="I80" s="16">
        <f t="shared" si="6"/>
        <v>492.21999999999997</v>
      </c>
      <c r="J80" s="18">
        <f t="shared" si="6"/>
        <v>13.93</v>
      </c>
      <c r="K80" s="4"/>
    </row>
    <row r="81" spans="3:11" ht="12.75">
      <c r="C81" s="5"/>
      <c r="D81" s="13" t="s">
        <v>158</v>
      </c>
      <c r="E81" s="1"/>
      <c r="F81" s="1"/>
      <c r="G81" s="1"/>
      <c r="H81" s="1"/>
      <c r="I81" s="1"/>
      <c r="J81" s="6"/>
      <c r="K81" s="4"/>
    </row>
    <row r="82" spans="3:11" ht="12.75">
      <c r="C82" s="17">
        <v>79</v>
      </c>
      <c r="D82" s="1" t="s">
        <v>225</v>
      </c>
      <c r="E82" s="1">
        <v>50</v>
      </c>
      <c r="F82" s="1">
        <v>5.24</v>
      </c>
      <c r="G82" s="1">
        <v>5.45</v>
      </c>
      <c r="H82" s="1">
        <v>16.55</v>
      </c>
      <c r="I82" s="1">
        <v>147.5</v>
      </c>
      <c r="J82" s="6">
        <v>0.03</v>
      </c>
      <c r="K82" s="4"/>
    </row>
    <row r="83" spans="3:11" ht="12.75">
      <c r="C83" s="5">
        <v>41</v>
      </c>
      <c r="D83" s="1" t="s">
        <v>47</v>
      </c>
      <c r="E83" s="1">
        <v>150</v>
      </c>
      <c r="F83" s="1">
        <v>0.09</v>
      </c>
      <c r="G83" s="1">
        <v>2.295</v>
      </c>
      <c r="H83" s="1">
        <v>9.8</v>
      </c>
      <c r="I83" s="1">
        <v>36.96</v>
      </c>
      <c r="J83" s="6">
        <v>0.5</v>
      </c>
      <c r="K83" s="4"/>
    </row>
    <row r="84" spans="3:11" ht="12.75">
      <c r="C84" s="5"/>
      <c r="D84" s="1"/>
      <c r="E84" s="16">
        <f aca="true" t="shared" si="7" ref="E84:J84">SUM(E82:E83)</f>
        <v>200</v>
      </c>
      <c r="F84" s="16">
        <f t="shared" si="7"/>
        <v>5.33</v>
      </c>
      <c r="G84" s="16">
        <f t="shared" si="7"/>
        <v>7.745</v>
      </c>
      <c r="H84" s="16">
        <f t="shared" si="7"/>
        <v>26.35</v>
      </c>
      <c r="I84" s="16">
        <f t="shared" si="7"/>
        <v>184.46</v>
      </c>
      <c r="J84" s="18">
        <f t="shared" si="7"/>
        <v>0.53</v>
      </c>
      <c r="K84" s="4"/>
    </row>
    <row r="85" spans="3:11" ht="12.75">
      <c r="C85" s="5"/>
      <c r="D85" s="13" t="s">
        <v>177</v>
      </c>
      <c r="E85" s="1"/>
      <c r="F85" s="1"/>
      <c r="G85" s="1"/>
      <c r="H85" s="1"/>
      <c r="I85" s="1"/>
      <c r="J85" s="6"/>
      <c r="K85" s="4"/>
    </row>
    <row r="86" spans="3:11" ht="12.75">
      <c r="C86" s="17">
        <v>221</v>
      </c>
      <c r="D86" s="1" t="s">
        <v>65</v>
      </c>
      <c r="E86" s="1">
        <v>60</v>
      </c>
      <c r="F86" s="1">
        <v>8.22</v>
      </c>
      <c r="G86" s="1">
        <v>1.2</v>
      </c>
      <c r="H86" s="1">
        <v>4.8</v>
      </c>
      <c r="I86" s="1">
        <v>63</v>
      </c>
      <c r="J86" s="6">
        <v>0.36</v>
      </c>
      <c r="K86" s="4"/>
    </row>
    <row r="87" spans="3:11" ht="12.75">
      <c r="C87" s="5">
        <v>183</v>
      </c>
      <c r="D87" s="1" t="s">
        <v>66</v>
      </c>
      <c r="E87" s="1">
        <v>100</v>
      </c>
      <c r="F87" s="1">
        <v>2.38</v>
      </c>
      <c r="G87" s="1">
        <v>4.44</v>
      </c>
      <c r="H87" s="1">
        <v>19.46</v>
      </c>
      <c r="I87" s="1">
        <v>143.18</v>
      </c>
      <c r="J87" s="6">
        <v>0</v>
      </c>
      <c r="K87" s="4"/>
    </row>
    <row r="88" spans="3:11" ht="12.75">
      <c r="C88" s="5">
        <v>84</v>
      </c>
      <c r="D88" s="1" t="s">
        <v>21</v>
      </c>
      <c r="E88" s="1">
        <v>20</v>
      </c>
      <c r="F88" s="1">
        <v>1.4</v>
      </c>
      <c r="G88" s="1">
        <v>0.2</v>
      </c>
      <c r="H88" s="1">
        <v>9.3</v>
      </c>
      <c r="I88" s="1">
        <v>45.8</v>
      </c>
      <c r="J88" s="6">
        <v>0</v>
      </c>
      <c r="K88" s="4"/>
    </row>
    <row r="89" spans="3:11" ht="12.75">
      <c r="C89" s="5">
        <v>41</v>
      </c>
      <c r="D89" s="1" t="s">
        <v>47</v>
      </c>
      <c r="E89" s="1">
        <v>150</v>
      </c>
      <c r="F89" s="1">
        <v>0.09</v>
      </c>
      <c r="G89" s="1">
        <v>2.295</v>
      </c>
      <c r="H89" s="1">
        <v>9.8</v>
      </c>
      <c r="I89" s="1">
        <v>36.96</v>
      </c>
      <c r="J89" s="6">
        <v>0.5</v>
      </c>
      <c r="K89" s="4"/>
    </row>
    <row r="90" spans="3:11" ht="12.75">
      <c r="C90" s="5">
        <v>115</v>
      </c>
      <c r="D90" s="1" t="s">
        <v>223</v>
      </c>
      <c r="E90" s="80">
        <v>45</v>
      </c>
      <c r="F90" s="80">
        <v>0.72</v>
      </c>
      <c r="G90" s="80">
        <v>0.18</v>
      </c>
      <c r="H90" s="80">
        <v>6.43</v>
      </c>
      <c r="I90" s="80">
        <v>31.05</v>
      </c>
      <c r="J90" s="81">
        <v>3.5</v>
      </c>
      <c r="K90" s="4"/>
    </row>
    <row r="91" spans="3:11" ht="12.75">
      <c r="C91" s="5"/>
      <c r="D91" s="1"/>
      <c r="E91" s="16">
        <f aca="true" t="shared" si="8" ref="E91:J91">SUM(E86:E90)</f>
        <v>375</v>
      </c>
      <c r="F91" s="16">
        <f t="shared" si="8"/>
        <v>12.810000000000002</v>
      </c>
      <c r="G91" s="16">
        <f t="shared" si="8"/>
        <v>8.315000000000001</v>
      </c>
      <c r="H91" s="16">
        <f t="shared" si="8"/>
        <v>49.79</v>
      </c>
      <c r="I91" s="16">
        <f t="shared" si="8"/>
        <v>319.99</v>
      </c>
      <c r="J91" s="16">
        <f t="shared" si="8"/>
        <v>4.36</v>
      </c>
      <c r="K91" s="4"/>
    </row>
    <row r="92" spans="3:11" ht="12.75">
      <c r="C92" s="5"/>
      <c r="D92" s="1" t="s">
        <v>115</v>
      </c>
      <c r="E92" s="1">
        <f aca="true" t="shared" si="9" ref="E92:J92">SUM(E70+E72+E80+E84+E90)</f>
        <v>1230</v>
      </c>
      <c r="F92" s="1">
        <f t="shared" si="9"/>
        <v>37.43000000000001</v>
      </c>
      <c r="G92" s="1">
        <f t="shared" si="9"/>
        <v>45.015</v>
      </c>
      <c r="H92" s="1">
        <f t="shared" si="9"/>
        <v>178.57000000000002</v>
      </c>
      <c r="I92" s="1">
        <f t="shared" si="9"/>
        <v>1170.29</v>
      </c>
      <c r="J92" s="6">
        <f t="shared" si="9"/>
        <v>21.560000000000002</v>
      </c>
      <c r="K92" s="4"/>
    </row>
    <row r="93" spans="3:17" ht="12.75">
      <c r="C93" s="5"/>
      <c r="D93" s="1" t="s">
        <v>56</v>
      </c>
      <c r="E93" s="1"/>
      <c r="F93" s="16">
        <v>42</v>
      </c>
      <c r="G93" s="16">
        <v>47</v>
      </c>
      <c r="H93" s="16">
        <v>203</v>
      </c>
      <c r="I93" s="16">
        <v>1400</v>
      </c>
      <c r="J93" s="18">
        <v>45</v>
      </c>
      <c r="K93" s="4"/>
      <c r="L93" s="4"/>
      <c r="M93" s="4"/>
      <c r="N93" s="4"/>
      <c r="O93" s="4"/>
      <c r="P93" s="4"/>
      <c r="Q93" s="4"/>
    </row>
    <row r="94" spans="3:11" ht="12.75">
      <c r="C94" s="5"/>
      <c r="D94" s="1" t="s">
        <v>18</v>
      </c>
      <c r="E94" s="1"/>
      <c r="F94" s="1">
        <f>F92-F93</f>
        <v>-4.569999999999993</v>
      </c>
      <c r="G94" s="1">
        <f>G92-G93</f>
        <v>-1.9849999999999994</v>
      </c>
      <c r="H94" s="1">
        <f>H92-H93</f>
        <v>-24.42999999999998</v>
      </c>
      <c r="I94" s="1">
        <f>I92-I93</f>
        <v>-229.71000000000004</v>
      </c>
      <c r="J94" s="6">
        <f>J92-J93</f>
        <v>-23.439999999999998</v>
      </c>
      <c r="K94" s="4"/>
    </row>
    <row r="95" spans="3:11" ht="12.75">
      <c r="C95" s="5"/>
      <c r="D95" s="1"/>
      <c r="E95" s="1"/>
      <c r="F95" s="1"/>
      <c r="G95" s="1"/>
      <c r="H95" s="1"/>
      <c r="I95" s="1"/>
      <c r="J95" s="6"/>
      <c r="K95" s="4"/>
    </row>
    <row r="96" spans="3:11" ht="12.75">
      <c r="C96" s="5"/>
      <c r="D96" s="1"/>
      <c r="E96" s="1"/>
      <c r="F96" s="1"/>
      <c r="G96" s="1"/>
      <c r="H96" s="1"/>
      <c r="I96" s="1"/>
      <c r="J96" s="6"/>
      <c r="K96" s="4"/>
    </row>
    <row r="97" spans="3:11" ht="12.75">
      <c r="C97" s="5"/>
      <c r="D97" s="1"/>
      <c r="E97" s="1"/>
      <c r="F97" s="1"/>
      <c r="G97" s="1"/>
      <c r="H97" s="1"/>
      <c r="I97" s="1"/>
      <c r="J97" s="6"/>
      <c r="K97" s="4"/>
    </row>
    <row r="98" spans="3:11" ht="12.75">
      <c r="C98" s="5"/>
      <c r="D98" s="1"/>
      <c r="E98" s="1"/>
      <c r="F98" s="1"/>
      <c r="G98" s="1"/>
      <c r="H98" s="1"/>
      <c r="I98" s="1"/>
      <c r="J98" s="6"/>
      <c r="K98" s="4"/>
    </row>
    <row r="99" spans="3:11" ht="12.75">
      <c r="C99" s="5"/>
      <c r="D99" s="1"/>
      <c r="E99" s="1"/>
      <c r="F99" s="1"/>
      <c r="G99" s="1"/>
      <c r="H99" s="1"/>
      <c r="I99" s="1"/>
      <c r="J99" s="6"/>
      <c r="K99" s="4"/>
    </row>
    <row r="100" spans="3:11" ht="12.75">
      <c r="C100" s="5"/>
      <c r="D100" s="1"/>
      <c r="E100" s="1"/>
      <c r="F100" s="1"/>
      <c r="G100" s="1"/>
      <c r="H100" s="1"/>
      <c r="I100" s="1"/>
      <c r="J100" s="6"/>
      <c r="K100" s="4"/>
    </row>
    <row r="101" spans="3:11" ht="12.75">
      <c r="C101" s="5"/>
      <c r="D101" s="1"/>
      <c r="E101" s="1"/>
      <c r="F101" s="1"/>
      <c r="G101" s="1"/>
      <c r="H101" s="1"/>
      <c r="I101" s="1"/>
      <c r="J101" s="6"/>
      <c r="K101" s="4"/>
    </row>
    <row r="102" spans="3:11" ht="12.75">
      <c r="C102" s="5"/>
      <c r="D102" s="1"/>
      <c r="E102" s="1"/>
      <c r="F102" s="1"/>
      <c r="G102" s="1"/>
      <c r="H102" s="1"/>
      <c r="I102" s="1"/>
      <c r="J102" s="6"/>
      <c r="K102" s="4"/>
    </row>
    <row r="103" spans="3:11" ht="13.5" thickBot="1">
      <c r="C103" s="7"/>
      <c r="D103" s="8"/>
      <c r="E103" s="8"/>
      <c r="F103" s="8"/>
      <c r="G103" s="8"/>
      <c r="H103" s="8"/>
      <c r="I103" s="8"/>
      <c r="J103" s="9"/>
      <c r="K103" s="4"/>
    </row>
    <row r="108" spans="3:4" ht="12.75">
      <c r="C108" s="120" t="s">
        <v>67</v>
      </c>
      <c r="D108" s="120"/>
    </row>
    <row r="109" spans="3:4" ht="12.75">
      <c r="C109" s="120" t="s">
        <v>9</v>
      </c>
      <c r="D109" s="120"/>
    </row>
    <row r="110" spans="3:4" ht="12.75">
      <c r="C110" s="120" t="s">
        <v>10</v>
      </c>
      <c r="D110" s="120"/>
    </row>
    <row r="111" spans="3:4" ht="12.75">
      <c r="C111" s="120" t="s">
        <v>167</v>
      </c>
      <c r="D111" s="120"/>
    </row>
    <row r="115" ht="13.5" thickBot="1"/>
    <row r="116" spans="3:11" ht="12.75">
      <c r="C116" s="121" t="s">
        <v>0</v>
      </c>
      <c r="D116" s="116" t="s">
        <v>1</v>
      </c>
      <c r="E116" s="116" t="s">
        <v>2</v>
      </c>
      <c r="F116" s="94" t="s">
        <v>3</v>
      </c>
      <c r="G116" s="95"/>
      <c r="H116" s="96"/>
      <c r="I116" s="116" t="s">
        <v>7</v>
      </c>
      <c r="J116" s="114" t="s">
        <v>8</v>
      </c>
      <c r="K116" s="4"/>
    </row>
    <row r="117" spans="3:11" ht="26.25">
      <c r="C117" s="122"/>
      <c r="D117" s="117"/>
      <c r="E117" s="117"/>
      <c r="F117" s="3" t="s">
        <v>4</v>
      </c>
      <c r="G117" s="3" t="s">
        <v>5</v>
      </c>
      <c r="H117" s="3" t="s">
        <v>6</v>
      </c>
      <c r="I117" s="117"/>
      <c r="J117" s="115"/>
      <c r="K117" s="4"/>
    </row>
    <row r="118" spans="3:11" ht="12.75">
      <c r="C118" s="5"/>
      <c r="D118" s="13" t="s">
        <v>178</v>
      </c>
      <c r="E118" s="1"/>
      <c r="F118" s="1"/>
      <c r="G118" s="1"/>
      <c r="H118" s="1"/>
      <c r="I118" s="1"/>
      <c r="J118" s="6"/>
      <c r="K118" s="4"/>
    </row>
    <row r="119" spans="3:11" ht="12.75">
      <c r="C119" s="5">
        <v>158</v>
      </c>
      <c r="D119" s="1" t="s">
        <v>68</v>
      </c>
      <c r="E119" s="1">
        <v>200</v>
      </c>
      <c r="F119" s="1">
        <v>4.65</v>
      </c>
      <c r="G119" s="1">
        <v>8.51</v>
      </c>
      <c r="H119" s="1">
        <v>21.86</v>
      </c>
      <c r="I119" s="1">
        <v>187</v>
      </c>
      <c r="J119" s="6">
        <v>1.95</v>
      </c>
      <c r="K119" s="4"/>
    </row>
    <row r="120" spans="3:11" ht="12.75">
      <c r="C120" s="5">
        <v>70</v>
      </c>
      <c r="D120" s="1" t="s">
        <v>21</v>
      </c>
      <c r="E120" s="1">
        <v>30</v>
      </c>
      <c r="F120" s="1">
        <v>2.3</v>
      </c>
      <c r="G120" s="1">
        <v>4.4</v>
      </c>
      <c r="H120" s="1">
        <v>14.62</v>
      </c>
      <c r="I120" s="1">
        <v>108</v>
      </c>
      <c r="J120" s="6">
        <v>0</v>
      </c>
      <c r="K120" s="4"/>
    </row>
    <row r="121" spans="3:11" ht="12.75">
      <c r="C121" s="5"/>
      <c r="D121" s="1" t="s">
        <v>46</v>
      </c>
      <c r="E121" s="1">
        <v>5</v>
      </c>
      <c r="F121" s="1"/>
      <c r="G121" s="1"/>
      <c r="H121" s="1"/>
      <c r="I121" s="1"/>
      <c r="J121" s="6"/>
      <c r="K121" s="4"/>
    </row>
    <row r="122" spans="3:11" ht="12.75">
      <c r="C122" s="5">
        <v>110</v>
      </c>
      <c r="D122" s="1" t="s">
        <v>42</v>
      </c>
      <c r="E122" s="1">
        <v>10</v>
      </c>
      <c r="F122" s="1">
        <v>2.4</v>
      </c>
      <c r="G122" s="1">
        <v>3.05</v>
      </c>
      <c r="H122" s="1">
        <v>0</v>
      </c>
      <c r="I122" s="1">
        <v>37.9</v>
      </c>
      <c r="J122" s="6">
        <v>0.05</v>
      </c>
      <c r="K122" s="4"/>
    </row>
    <row r="123" spans="3:11" ht="12.75">
      <c r="C123" s="5">
        <v>41</v>
      </c>
      <c r="D123" s="1" t="s">
        <v>47</v>
      </c>
      <c r="E123" s="1">
        <v>150</v>
      </c>
      <c r="F123" s="1">
        <v>0.09</v>
      </c>
      <c r="G123" s="1">
        <v>2.295</v>
      </c>
      <c r="H123" s="1">
        <v>9.8</v>
      </c>
      <c r="I123" s="1">
        <v>36.96</v>
      </c>
      <c r="J123" s="6">
        <v>0.5</v>
      </c>
      <c r="K123" s="4"/>
    </row>
    <row r="124" spans="3:11" ht="12.75">
      <c r="C124" s="5"/>
      <c r="D124" s="1"/>
      <c r="E124" s="16">
        <f aca="true" t="shared" si="10" ref="E124:J124">SUM(E119:E123)</f>
        <v>395</v>
      </c>
      <c r="F124" s="16">
        <f t="shared" si="10"/>
        <v>9.44</v>
      </c>
      <c r="G124" s="16">
        <f t="shared" si="10"/>
        <v>18.255000000000003</v>
      </c>
      <c r="H124" s="16">
        <f t="shared" si="10"/>
        <v>46.28</v>
      </c>
      <c r="I124" s="16">
        <f t="shared" si="10"/>
        <v>369.85999999999996</v>
      </c>
      <c r="J124" s="18">
        <f t="shared" si="10"/>
        <v>2.5</v>
      </c>
      <c r="K124" s="4"/>
    </row>
    <row r="125" spans="3:11" ht="12.75">
      <c r="C125" s="5"/>
      <c r="D125" s="13" t="s">
        <v>170</v>
      </c>
      <c r="E125" s="1"/>
      <c r="F125" s="1"/>
      <c r="G125" s="1"/>
      <c r="H125" s="1"/>
      <c r="I125" s="1"/>
      <c r="J125" s="6"/>
      <c r="K125" s="4"/>
    </row>
    <row r="126" spans="3:11" ht="12.75">
      <c r="C126" s="5">
        <v>124</v>
      </c>
      <c r="D126" s="1" t="s">
        <v>220</v>
      </c>
      <c r="E126" s="1">
        <v>150</v>
      </c>
      <c r="F126" s="1">
        <v>0.3</v>
      </c>
      <c r="G126" s="1">
        <v>0</v>
      </c>
      <c r="H126" s="1">
        <v>15.15</v>
      </c>
      <c r="I126" s="1">
        <v>59.54</v>
      </c>
      <c r="J126" s="6">
        <v>9.3</v>
      </c>
      <c r="K126" s="4"/>
    </row>
    <row r="127" spans="3:11" ht="12.75">
      <c r="C127" s="5"/>
      <c r="D127" s="1"/>
      <c r="E127" s="1"/>
      <c r="F127" s="1"/>
      <c r="G127" s="1"/>
      <c r="H127" s="1"/>
      <c r="I127" s="1"/>
      <c r="J127" s="6"/>
      <c r="K127" s="4"/>
    </row>
    <row r="128" spans="3:11" ht="12.75">
      <c r="C128" s="5"/>
      <c r="D128" s="1"/>
      <c r="E128" s="1"/>
      <c r="F128" s="1"/>
      <c r="G128" s="1"/>
      <c r="H128" s="1"/>
      <c r="I128" s="1"/>
      <c r="J128" s="6"/>
      <c r="K128" s="4"/>
    </row>
    <row r="129" spans="3:11" ht="12.75">
      <c r="C129" s="5"/>
      <c r="D129" s="1"/>
      <c r="E129" s="1"/>
      <c r="F129" s="1"/>
      <c r="G129" s="1"/>
      <c r="H129" s="1"/>
      <c r="I129" s="1"/>
      <c r="J129" s="6"/>
      <c r="K129" s="4"/>
    </row>
    <row r="130" spans="3:11" ht="12.75">
      <c r="C130" s="5"/>
      <c r="D130" s="1"/>
      <c r="E130" s="1"/>
      <c r="F130" s="1"/>
      <c r="G130" s="1"/>
      <c r="H130" s="1"/>
      <c r="I130" s="1"/>
      <c r="J130" s="6"/>
      <c r="K130" s="4"/>
    </row>
    <row r="131" spans="3:11" ht="12.75">
      <c r="C131" s="5"/>
      <c r="D131" s="13" t="s">
        <v>181</v>
      </c>
      <c r="E131" s="1"/>
      <c r="F131" s="1"/>
      <c r="G131" s="1"/>
      <c r="H131" s="1"/>
      <c r="I131" s="1"/>
      <c r="J131" s="6"/>
      <c r="K131" s="4"/>
    </row>
    <row r="132" spans="3:11" ht="12.75">
      <c r="C132" s="5">
        <v>10</v>
      </c>
      <c r="D132" s="1" t="s">
        <v>69</v>
      </c>
      <c r="E132" s="1">
        <v>150</v>
      </c>
      <c r="F132" s="1">
        <v>5.16</v>
      </c>
      <c r="G132" s="1">
        <v>5.04</v>
      </c>
      <c r="H132" s="1">
        <v>8.6</v>
      </c>
      <c r="I132" s="1">
        <v>100.35</v>
      </c>
      <c r="J132" s="6">
        <v>5.46</v>
      </c>
      <c r="K132" s="4"/>
    </row>
    <row r="133" spans="3:11" ht="12.75">
      <c r="C133" s="5">
        <v>207</v>
      </c>
      <c r="D133" s="1" t="s">
        <v>70</v>
      </c>
      <c r="E133" s="1">
        <v>60</v>
      </c>
      <c r="F133" s="1">
        <v>6.36</v>
      </c>
      <c r="G133" s="1">
        <v>8</v>
      </c>
      <c r="H133" s="1">
        <v>2.22</v>
      </c>
      <c r="I133" s="1">
        <v>90.86</v>
      </c>
      <c r="J133" s="6">
        <v>1.29</v>
      </c>
      <c r="K133" s="4"/>
    </row>
    <row r="134" spans="3:11" ht="12.75">
      <c r="C134" s="5">
        <v>219</v>
      </c>
      <c r="D134" s="1" t="s">
        <v>71</v>
      </c>
      <c r="E134" s="1">
        <v>100</v>
      </c>
      <c r="F134" s="1">
        <v>1.62</v>
      </c>
      <c r="G134" s="1">
        <v>4.42</v>
      </c>
      <c r="H134" s="1">
        <v>14.77</v>
      </c>
      <c r="I134" s="1">
        <v>101.6</v>
      </c>
      <c r="J134" s="6">
        <v>0.02</v>
      </c>
      <c r="K134" s="4"/>
    </row>
    <row r="135" spans="3:11" ht="12.75">
      <c r="C135" s="17">
        <v>113</v>
      </c>
      <c r="D135" s="1" t="s">
        <v>72</v>
      </c>
      <c r="E135" s="1">
        <v>30</v>
      </c>
      <c r="F135" s="1">
        <v>0.5</v>
      </c>
      <c r="G135" s="1">
        <v>3</v>
      </c>
      <c r="H135" s="1">
        <v>2.01</v>
      </c>
      <c r="I135" s="1">
        <v>34.56</v>
      </c>
      <c r="J135" s="6">
        <v>7.73</v>
      </c>
      <c r="K135" s="4"/>
    </row>
    <row r="136" spans="3:11" ht="12.75">
      <c r="C136" s="5">
        <v>38</v>
      </c>
      <c r="D136" s="1" t="s">
        <v>73</v>
      </c>
      <c r="E136" s="1">
        <v>150</v>
      </c>
      <c r="F136" s="1">
        <v>0.1</v>
      </c>
      <c r="G136" s="1">
        <v>0</v>
      </c>
      <c r="H136" s="1">
        <v>18.68</v>
      </c>
      <c r="I136" s="1">
        <v>78.3</v>
      </c>
      <c r="J136" s="6">
        <v>1.35</v>
      </c>
      <c r="K136" s="4"/>
    </row>
    <row r="137" spans="3:11" ht="12.75">
      <c r="C137" s="5">
        <v>84</v>
      </c>
      <c r="D137" s="1" t="s">
        <v>21</v>
      </c>
      <c r="E137" s="1">
        <v>50</v>
      </c>
      <c r="F137" s="1">
        <v>3.6</v>
      </c>
      <c r="G137" s="1">
        <v>0.6</v>
      </c>
      <c r="H137" s="1">
        <v>23.2</v>
      </c>
      <c r="I137" s="1">
        <v>114.5</v>
      </c>
      <c r="J137" s="6">
        <v>0</v>
      </c>
      <c r="K137" s="4"/>
    </row>
    <row r="138" spans="3:11" ht="12.75">
      <c r="C138" s="5"/>
      <c r="D138" s="4"/>
      <c r="E138" s="16">
        <f aca="true" t="shared" si="11" ref="E138:J138">SUM(E132:E137)</f>
        <v>540</v>
      </c>
      <c r="F138" s="16">
        <f t="shared" si="11"/>
        <v>17.34</v>
      </c>
      <c r="G138" s="16">
        <f t="shared" si="11"/>
        <v>21.060000000000002</v>
      </c>
      <c r="H138" s="16">
        <f t="shared" si="11"/>
        <v>69.48</v>
      </c>
      <c r="I138" s="16">
        <f t="shared" si="11"/>
        <v>520.17</v>
      </c>
      <c r="J138" s="18">
        <f t="shared" si="11"/>
        <v>15.85</v>
      </c>
      <c r="K138" s="4"/>
    </row>
    <row r="139" spans="2:11" ht="12.75">
      <c r="B139" s="19"/>
      <c r="C139" s="5"/>
      <c r="D139" s="13" t="s">
        <v>182</v>
      </c>
      <c r="E139" s="1"/>
      <c r="F139" s="1"/>
      <c r="G139" s="1"/>
      <c r="H139" s="1"/>
      <c r="I139" s="1"/>
      <c r="J139" s="6"/>
      <c r="K139" s="4"/>
    </row>
    <row r="140" spans="3:11" ht="12.75">
      <c r="C140" s="5">
        <v>73</v>
      </c>
      <c r="D140" s="1" t="s">
        <v>217</v>
      </c>
      <c r="E140" s="1">
        <v>50</v>
      </c>
      <c r="F140" s="1">
        <v>3.3</v>
      </c>
      <c r="G140" s="1">
        <v>3.3</v>
      </c>
      <c r="H140" s="1">
        <v>28.1</v>
      </c>
      <c r="I140" s="1">
        <v>148.1</v>
      </c>
      <c r="J140" s="6">
        <v>0.2</v>
      </c>
      <c r="K140" s="4"/>
    </row>
    <row r="141" spans="3:11" ht="12.75">
      <c r="C141" s="5">
        <v>32</v>
      </c>
      <c r="D141" s="1" t="s">
        <v>53</v>
      </c>
      <c r="E141" s="1">
        <v>150</v>
      </c>
      <c r="F141" s="1">
        <v>4.35</v>
      </c>
      <c r="G141" s="1">
        <v>3.75</v>
      </c>
      <c r="H141" s="1">
        <v>7.2</v>
      </c>
      <c r="I141" s="1">
        <v>81</v>
      </c>
      <c r="J141" s="6">
        <v>1.95</v>
      </c>
      <c r="K141" s="4"/>
    </row>
    <row r="142" spans="3:11" ht="12.75">
      <c r="C142" s="5"/>
      <c r="D142" s="4"/>
      <c r="E142" s="16">
        <f aca="true" t="shared" si="12" ref="E142:J142">SUM(E140:E141)</f>
        <v>200</v>
      </c>
      <c r="F142" s="16">
        <f t="shared" si="12"/>
        <v>7.6499999999999995</v>
      </c>
      <c r="G142" s="16">
        <f t="shared" si="12"/>
        <v>7.05</v>
      </c>
      <c r="H142" s="16">
        <f t="shared" si="12"/>
        <v>35.300000000000004</v>
      </c>
      <c r="I142" s="16">
        <f t="shared" si="12"/>
        <v>229.1</v>
      </c>
      <c r="J142" s="18">
        <f t="shared" si="12"/>
        <v>2.15</v>
      </c>
      <c r="K142" s="4"/>
    </row>
    <row r="143" spans="3:11" ht="12.75">
      <c r="C143" s="5"/>
      <c r="D143" s="13" t="s">
        <v>183</v>
      </c>
      <c r="E143" s="1"/>
      <c r="F143" s="1"/>
      <c r="G143" s="1"/>
      <c r="H143" s="1"/>
      <c r="I143" s="1"/>
      <c r="J143" s="6"/>
      <c r="K143" s="4"/>
    </row>
    <row r="144" spans="3:11" ht="12.75">
      <c r="C144" s="5">
        <v>204</v>
      </c>
      <c r="D144" s="1" t="s">
        <v>74</v>
      </c>
      <c r="E144" s="1">
        <v>120</v>
      </c>
      <c r="F144" s="1">
        <v>10.2</v>
      </c>
      <c r="G144" s="1">
        <v>14.8</v>
      </c>
      <c r="H144" s="1">
        <v>20.9</v>
      </c>
      <c r="I144" s="1">
        <v>255.7</v>
      </c>
      <c r="J144" s="6">
        <v>4.8</v>
      </c>
      <c r="K144" s="4"/>
    </row>
    <row r="145" spans="3:11" ht="12.75">
      <c r="C145" s="5">
        <v>117</v>
      </c>
      <c r="D145" s="1" t="s">
        <v>75</v>
      </c>
      <c r="E145" s="1">
        <v>60</v>
      </c>
      <c r="F145" s="1">
        <v>0.57</v>
      </c>
      <c r="G145" s="1">
        <v>0.11</v>
      </c>
      <c r="H145" s="1">
        <v>2.42</v>
      </c>
      <c r="I145" s="1">
        <v>12.08</v>
      </c>
      <c r="J145" s="6">
        <v>15</v>
      </c>
      <c r="K145" s="4"/>
    </row>
    <row r="146" spans="3:11" ht="12.75">
      <c r="C146" s="5">
        <v>84</v>
      </c>
      <c r="D146" s="1" t="s">
        <v>21</v>
      </c>
      <c r="E146" s="1">
        <v>20</v>
      </c>
      <c r="F146" s="1">
        <v>1.4</v>
      </c>
      <c r="G146" s="1">
        <v>0.2</v>
      </c>
      <c r="H146" s="1">
        <v>9.3</v>
      </c>
      <c r="I146" s="1">
        <v>45.8</v>
      </c>
      <c r="J146" s="6">
        <v>0</v>
      </c>
      <c r="K146" s="4"/>
    </row>
    <row r="147" spans="3:11" ht="12.75">
      <c r="C147" s="5">
        <v>41</v>
      </c>
      <c r="D147" s="1" t="s">
        <v>47</v>
      </c>
      <c r="E147" s="1">
        <v>150</v>
      </c>
      <c r="F147" s="1">
        <v>0.09</v>
      </c>
      <c r="G147" s="1">
        <v>2.295</v>
      </c>
      <c r="H147" s="1">
        <v>9.8</v>
      </c>
      <c r="I147" s="1">
        <v>36.96</v>
      </c>
      <c r="J147" s="6">
        <v>0.5</v>
      </c>
      <c r="K147" s="4"/>
    </row>
    <row r="148" spans="3:11" ht="12.75">
      <c r="C148" s="5"/>
      <c r="D148" s="1"/>
      <c r="E148" s="16">
        <f aca="true" t="shared" si="13" ref="E148:J148">SUM(E144:E147)</f>
        <v>350</v>
      </c>
      <c r="F148" s="16">
        <f t="shared" si="13"/>
        <v>12.26</v>
      </c>
      <c r="G148" s="16">
        <f t="shared" si="13"/>
        <v>17.405</v>
      </c>
      <c r="H148" s="16">
        <f t="shared" si="13"/>
        <v>42.42</v>
      </c>
      <c r="I148" s="16">
        <f t="shared" si="13"/>
        <v>350.53999999999996</v>
      </c>
      <c r="J148" s="18">
        <f t="shared" si="13"/>
        <v>20.3</v>
      </c>
      <c r="K148" s="4"/>
    </row>
    <row r="149" spans="3:11" ht="12.75">
      <c r="C149" s="5"/>
      <c r="D149" s="1"/>
      <c r="E149" s="1"/>
      <c r="F149" s="1"/>
      <c r="G149" s="1"/>
      <c r="H149" s="1"/>
      <c r="I149" s="1"/>
      <c r="J149" s="6"/>
      <c r="K149" s="4"/>
    </row>
    <row r="150" spans="3:11" ht="12.75">
      <c r="C150" s="5"/>
      <c r="D150" s="1" t="s">
        <v>124</v>
      </c>
      <c r="E150" s="1">
        <f aca="true" t="shared" si="14" ref="E150:J150">SUM(E124+E126+E138+E142+E148)</f>
        <v>1635</v>
      </c>
      <c r="F150" s="1">
        <f t="shared" si="14"/>
        <v>46.989999999999995</v>
      </c>
      <c r="G150" s="1">
        <f t="shared" si="14"/>
        <v>63.77</v>
      </c>
      <c r="H150" s="1">
        <f t="shared" si="14"/>
        <v>208.63</v>
      </c>
      <c r="I150" s="1">
        <f t="shared" si="14"/>
        <v>1529.2099999999998</v>
      </c>
      <c r="J150" s="6">
        <f t="shared" si="14"/>
        <v>50.099999999999994</v>
      </c>
      <c r="K150" s="4"/>
    </row>
    <row r="151" spans="3:17" ht="12.75">
      <c r="C151" s="5"/>
      <c r="D151" s="1" t="s">
        <v>56</v>
      </c>
      <c r="E151" s="1"/>
      <c r="F151" s="16">
        <v>42</v>
      </c>
      <c r="G151" s="16">
        <v>47</v>
      </c>
      <c r="H151" s="16">
        <v>203</v>
      </c>
      <c r="I151" s="16">
        <v>1400</v>
      </c>
      <c r="J151" s="18">
        <v>45</v>
      </c>
      <c r="K151" s="4"/>
      <c r="L151" s="4"/>
      <c r="M151" s="4"/>
      <c r="N151" s="4"/>
      <c r="O151" s="4"/>
      <c r="P151" s="4"/>
      <c r="Q151" s="4"/>
    </row>
    <row r="152" spans="3:11" ht="12.75">
      <c r="C152" s="5"/>
      <c r="D152" s="1" t="s">
        <v>18</v>
      </c>
      <c r="E152" s="1"/>
      <c r="F152" s="1">
        <f>F150-F151</f>
        <v>4.989999999999995</v>
      </c>
      <c r="G152" s="1">
        <f>G150-G151</f>
        <v>16.770000000000003</v>
      </c>
      <c r="H152" s="1">
        <f>H150-H151</f>
        <v>5.6299999999999955</v>
      </c>
      <c r="I152" s="1">
        <f>I150-I151</f>
        <v>129.2099999999998</v>
      </c>
      <c r="J152" s="6">
        <f>J150-J151</f>
        <v>5.099999999999994</v>
      </c>
      <c r="K152" s="4"/>
    </row>
    <row r="153" spans="3:11" ht="12.75">
      <c r="C153" s="5"/>
      <c r="D153" s="1"/>
      <c r="E153" s="1"/>
      <c r="F153" s="1"/>
      <c r="G153" s="1"/>
      <c r="H153" s="1"/>
      <c r="I153" s="1"/>
      <c r="J153" s="6"/>
      <c r="K153" s="4"/>
    </row>
    <row r="154" spans="3:11" ht="12.75">
      <c r="C154" s="5"/>
      <c r="D154" s="1"/>
      <c r="E154" s="1"/>
      <c r="F154" s="1"/>
      <c r="G154" s="1"/>
      <c r="H154" s="1"/>
      <c r="I154" s="1"/>
      <c r="J154" s="6"/>
      <c r="K154" s="4"/>
    </row>
    <row r="155" spans="3:11" ht="12.75">
      <c r="C155" s="5"/>
      <c r="D155" s="1"/>
      <c r="E155" s="1"/>
      <c r="F155" s="1"/>
      <c r="G155" s="1"/>
      <c r="H155" s="1"/>
      <c r="I155" s="1"/>
      <c r="J155" s="6"/>
      <c r="K155" s="4"/>
    </row>
    <row r="156" spans="3:11" ht="13.5" thickBot="1">
      <c r="C156" s="7"/>
      <c r="D156" s="8"/>
      <c r="E156" s="8"/>
      <c r="F156" s="8"/>
      <c r="G156" s="8"/>
      <c r="H156" s="8"/>
      <c r="I156" s="8"/>
      <c r="J156" s="9"/>
      <c r="K156" s="4"/>
    </row>
    <row r="161" spans="3:4" ht="12.75">
      <c r="C161" s="120" t="s">
        <v>76</v>
      </c>
      <c r="D161" s="120"/>
    </row>
    <row r="162" spans="3:4" ht="12.75">
      <c r="C162" s="120" t="s">
        <v>9</v>
      </c>
      <c r="D162" s="120"/>
    </row>
    <row r="163" spans="3:4" ht="12.75">
      <c r="C163" s="120" t="s">
        <v>10</v>
      </c>
      <c r="D163" s="120"/>
    </row>
    <row r="164" spans="3:4" ht="12.75">
      <c r="C164" s="120" t="s">
        <v>167</v>
      </c>
      <c r="D164" s="120"/>
    </row>
    <row r="168" ht="13.5" thickBot="1"/>
    <row r="169" spans="3:11" ht="12.75">
      <c r="C169" s="121" t="s">
        <v>0</v>
      </c>
      <c r="D169" s="116" t="s">
        <v>1</v>
      </c>
      <c r="E169" s="116" t="s">
        <v>2</v>
      </c>
      <c r="F169" s="94" t="s">
        <v>3</v>
      </c>
      <c r="G169" s="95"/>
      <c r="H169" s="96"/>
      <c r="I169" s="116" t="s">
        <v>7</v>
      </c>
      <c r="J169" s="114" t="s">
        <v>8</v>
      </c>
      <c r="K169" s="4"/>
    </row>
    <row r="170" spans="3:11" ht="26.25">
      <c r="C170" s="122"/>
      <c r="D170" s="117"/>
      <c r="E170" s="117"/>
      <c r="F170" s="3" t="s">
        <v>4</v>
      </c>
      <c r="G170" s="3" t="s">
        <v>5</v>
      </c>
      <c r="H170" s="3" t="s">
        <v>6</v>
      </c>
      <c r="I170" s="117"/>
      <c r="J170" s="115"/>
      <c r="K170" s="4"/>
    </row>
    <row r="171" spans="3:11" ht="12.75">
      <c r="C171" s="5"/>
      <c r="D171" s="13" t="s">
        <v>184</v>
      </c>
      <c r="E171" s="1"/>
      <c r="F171" s="1"/>
      <c r="G171" s="1"/>
      <c r="H171" s="1"/>
      <c r="I171" s="1"/>
      <c r="J171" s="6"/>
      <c r="K171" s="4"/>
    </row>
    <row r="172" spans="3:11" ht="12.75">
      <c r="C172" s="5">
        <v>136</v>
      </c>
      <c r="D172" s="14" t="s">
        <v>81</v>
      </c>
      <c r="E172" s="1">
        <v>200</v>
      </c>
      <c r="F172" s="1">
        <v>6.44</v>
      </c>
      <c r="G172" s="1">
        <v>7.53</v>
      </c>
      <c r="H172" s="1">
        <v>25.38</v>
      </c>
      <c r="I172" s="1">
        <v>192</v>
      </c>
      <c r="J172" s="6">
        <v>1.95</v>
      </c>
      <c r="K172" s="4"/>
    </row>
    <row r="173" spans="3:11" ht="12.75">
      <c r="C173" s="5">
        <v>70</v>
      </c>
      <c r="D173" s="1" t="s">
        <v>21</v>
      </c>
      <c r="E173" s="1">
        <v>30</v>
      </c>
      <c r="F173" s="1">
        <v>2.3</v>
      </c>
      <c r="G173" s="1">
        <v>4.4</v>
      </c>
      <c r="H173" s="1">
        <v>14.62</v>
      </c>
      <c r="I173" s="1">
        <v>108</v>
      </c>
      <c r="J173" s="6">
        <v>0</v>
      </c>
      <c r="K173" s="4"/>
    </row>
    <row r="174" spans="3:11" ht="12.75">
      <c r="C174" s="5"/>
      <c r="D174" s="1" t="s">
        <v>46</v>
      </c>
      <c r="E174" s="1">
        <v>5</v>
      </c>
      <c r="F174" s="1"/>
      <c r="G174" s="1"/>
      <c r="H174" s="1"/>
      <c r="I174" s="1"/>
      <c r="J174" s="6"/>
      <c r="K174" s="4"/>
    </row>
    <row r="175" spans="3:11" ht="12.75">
      <c r="C175" s="5">
        <v>31</v>
      </c>
      <c r="D175" s="1" t="s">
        <v>60</v>
      </c>
      <c r="E175" s="1">
        <v>150</v>
      </c>
      <c r="F175" s="1">
        <v>1.68</v>
      </c>
      <c r="G175" s="1">
        <v>0.27</v>
      </c>
      <c r="H175" s="1">
        <v>14.17</v>
      </c>
      <c r="I175" s="1">
        <v>63.4</v>
      </c>
      <c r="J175" s="6">
        <v>0.7</v>
      </c>
      <c r="K175" s="4"/>
    </row>
    <row r="176" spans="3:11" ht="12.75">
      <c r="C176" s="5"/>
      <c r="D176" s="1"/>
      <c r="E176" s="16">
        <f aca="true" t="shared" si="15" ref="E176:J176">SUM(E172:E175)</f>
        <v>385</v>
      </c>
      <c r="F176" s="16">
        <f t="shared" si="15"/>
        <v>10.42</v>
      </c>
      <c r="G176" s="16">
        <f t="shared" si="15"/>
        <v>12.2</v>
      </c>
      <c r="H176" s="16">
        <f t="shared" si="15"/>
        <v>54.17</v>
      </c>
      <c r="I176" s="16">
        <f t="shared" si="15"/>
        <v>363.4</v>
      </c>
      <c r="J176" s="18">
        <f t="shared" si="15"/>
        <v>2.65</v>
      </c>
      <c r="K176" s="4"/>
    </row>
    <row r="177" spans="3:11" ht="12.75">
      <c r="C177" s="5"/>
      <c r="D177" s="1"/>
      <c r="E177" s="1"/>
      <c r="F177" s="1"/>
      <c r="G177" s="1"/>
      <c r="H177" s="1"/>
      <c r="I177" s="1"/>
      <c r="J177" s="6"/>
      <c r="K177" s="4"/>
    </row>
    <row r="178" spans="3:11" ht="12.75">
      <c r="C178" s="5"/>
      <c r="D178" s="13" t="s">
        <v>185</v>
      </c>
      <c r="E178" s="1"/>
      <c r="F178" s="1"/>
      <c r="G178" s="1"/>
      <c r="H178" s="1"/>
      <c r="I178" s="1"/>
      <c r="J178" s="6"/>
      <c r="K178" s="4"/>
    </row>
    <row r="179" spans="3:11" ht="12.75">
      <c r="C179" s="5">
        <v>40</v>
      </c>
      <c r="D179" s="1" t="s">
        <v>51</v>
      </c>
      <c r="E179" s="1">
        <v>100</v>
      </c>
      <c r="F179" s="1">
        <v>0.3</v>
      </c>
      <c r="G179" s="1">
        <v>0.2</v>
      </c>
      <c r="H179" s="1">
        <v>16.3</v>
      </c>
      <c r="I179" s="1">
        <v>68</v>
      </c>
      <c r="J179" s="6">
        <v>2</v>
      </c>
      <c r="K179" s="4"/>
    </row>
    <row r="180" spans="3:11" ht="12.75">
      <c r="C180" s="5"/>
      <c r="D180" s="1"/>
      <c r="E180" s="1"/>
      <c r="F180" s="1"/>
      <c r="G180" s="1"/>
      <c r="H180" s="1"/>
      <c r="I180" s="1"/>
      <c r="J180" s="6"/>
      <c r="K180" s="4"/>
    </row>
    <row r="181" spans="3:11" ht="12.75">
      <c r="C181" s="5"/>
      <c r="D181" s="1"/>
      <c r="E181" s="1"/>
      <c r="F181" s="1"/>
      <c r="G181" s="1"/>
      <c r="H181" s="1"/>
      <c r="I181" s="1"/>
      <c r="J181" s="6"/>
      <c r="K181" s="4"/>
    </row>
    <row r="182" spans="3:11" ht="12.75">
      <c r="C182" s="5"/>
      <c r="D182" s="1"/>
      <c r="E182" s="1"/>
      <c r="F182" s="1"/>
      <c r="G182" s="1"/>
      <c r="H182" s="1"/>
      <c r="I182" s="1"/>
      <c r="J182" s="6"/>
      <c r="K182" s="4"/>
    </row>
    <row r="183" spans="3:11" ht="12.75">
      <c r="C183" s="5"/>
      <c r="D183" s="13" t="s">
        <v>140</v>
      </c>
      <c r="E183" s="1"/>
      <c r="F183" s="1"/>
      <c r="G183" s="1"/>
      <c r="H183" s="1"/>
      <c r="I183" s="1"/>
      <c r="J183" s="6"/>
      <c r="K183" s="4"/>
    </row>
    <row r="184" spans="3:11" ht="12.75">
      <c r="C184" s="5">
        <v>22</v>
      </c>
      <c r="D184" s="1" t="s">
        <v>93</v>
      </c>
      <c r="E184" s="1">
        <v>150</v>
      </c>
      <c r="F184" s="1">
        <v>2.84</v>
      </c>
      <c r="G184" s="1">
        <v>1.5</v>
      </c>
      <c r="H184" s="1">
        <v>11.62</v>
      </c>
      <c r="I184" s="1">
        <v>84.39</v>
      </c>
      <c r="J184" s="6">
        <v>3.45</v>
      </c>
      <c r="K184" s="4"/>
    </row>
    <row r="185" spans="3:11" ht="12.75">
      <c r="C185" s="5">
        <v>216</v>
      </c>
      <c r="D185" s="1" t="s">
        <v>94</v>
      </c>
      <c r="E185" s="1">
        <v>130</v>
      </c>
      <c r="F185" s="1">
        <v>13.9</v>
      </c>
      <c r="G185" s="1">
        <v>13.9</v>
      </c>
      <c r="H185" s="1">
        <v>17.8</v>
      </c>
      <c r="I185" s="1">
        <v>276.8</v>
      </c>
      <c r="J185" s="6">
        <v>4.5</v>
      </c>
      <c r="K185" s="4"/>
    </row>
    <row r="186" spans="3:11" ht="12.75">
      <c r="C186" s="17">
        <v>189</v>
      </c>
      <c r="D186" s="1" t="s">
        <v>95</v>
      </c>
      <c r="E186" s="1">
        <v>30</v>
      </c>
      <c r="F186" s="1">
        <v>0.45</v>
      </c>
      <c r="G186" s="1">
        <v>5.06</v>
      </c>
      <c r="H186" s="1">
        <v>1.62</v>
      </c>
      <c r="I186" s="1">
        <v>45</v>
      </c>
      <c r="J186" s="6">
        <v>0.06</v>
      </c>
      <c r="K186" s="4"/>
    </row>
    <row r="187" spans="3:11" ht="12.75">
      <c r="C187" s="17">
        <v>270</v>
      </c>
      <c r="D187" s="1" t="s">
        <v>79</v>
      </c>
      <c r="E187" s="1">
        <v>40</v>
      </c>
      <c r="F187" s="1">
        <v>0.64</v>
      </c>
      <c r="G187" s="1">
        <v>3.36</v>
      </c>
      <c r="H187" s="1">
        <v>2</v>
      </c>
      <c r="I187" s="1">
        <v>38</v>
      </c>
      <c r="J187" s="6">
        <v>1.92</v>
      </c>
      <c r="K187" s="4"/>
    </row>
    <row r="188" spans="3:11" ht="12.75">
      <c r="C188" s="5">
        <v>36</v>
      </c>
      <c r="D188" s="1" t="s">
        <v>80</v>
      </c>
      <c r="E188" s="1">
        <v>150</v>
      </c>
      <c r="F188" s="1">
        <v>0.59</v>
      </c>
      <c r="G188" s="1">
        <v>0</v>
      </c>
      <c r="H188" s="1">
        <v>13.4</v>
      </c>
      <c r="I188" s="1">
        <v>106.5</v>
      </c>
      <c r="J188" s="6">
        <v>2.4</v>
      </c>
      <c r="K188" s="4"/>
    </row>
    <row r="189" spans="3:11" ht="12.75">
      <c r="C189" s="5">
        <v>84</v>
      </c>
      <c r="D189" s="1" t="s">
        <v>21</v>
      </c>
      <c r="E189" s="1">
        <v>50</v>
      </c>
      <c r="F189" s="1">
        <v>3.6</v>
      </c>
      <c r="G189" s="1">
        <v>0.6</v>
      </c>
      <c r="H189" s="1">
        <v>23.2</v>
      </c>
      <c r="I189" s="1">
        <v>114.5</v>
      </c>
      <c r="J189" s="6">
        <v>0</v>
      </c>
      <c r="K189" s="4"/>
    </row>
    <row r="190" spans="3:11" ht="12.75">
      <c r="C190" s="5"/>
      <c r="D190" s="1"/>
      <c r="E190" s="16">
        <f aca="true" t="shared" si="16" ref="E190:J190">SUM(E184:E189)</f>
        <v>550</v>
      </c>
      <c r="F190" s="16">
        <f t="shared" si="16"/>
        <v>22.020000000000003</v>
      </c>
      <c r="G190" s="16">
        <f t="shared" si="16"/>
        <v>24.42</v>
      </c>
      <c r="H190" s="16">
        <f t="shared" si="16"/>
        <v>69.64</v>
      </c>
      <c r="I190" s="16">
        <f t="shared" si="16"/>
        <v>665.19</v>
      </c>
      <c r="J190" s="18">
        <f t="shared" si="16"/>
        <v>12.33</v>
      </c>
      <c r="K190" s="4"/>
    </row>
    <row r="191" spans="3:11" ht="12.75">
      <c r="C191" s="5"/>
      <c r="D191" s="13" t="s">
        <v>186</v>
      </c>
      <c r="E191" s="1"/>
      <c r="F191" s="1"/>
      <c r="G191" s="1"/>
      <c r="H191" s="1"/>
      <c r="I191" s="1"/>
      <c r="J191" s="6"/>
      <c r="K191" s="4"/>
    </row>
    <row r="192" spans="3:11" ht="12.75">
      <c r="C192" s="5">
        <v>68</v>
      </c>
      <c r="D192" s="1" t="s">
        <v>52</v>
      </c>
      <c r="E192" s="1">
        <v>30</v>
      </c>
      <c r="F192" s="1">
        <v>2.25</v>
      </c>
      <c r="G192" s="1">
        <v>2.93</v>
      </c>
      <c r="H192" s="1">
        <v>22.35</v>
      </c>
      <c r="I192" s="1">
        <v>125.1</v>
      </c>
      <c r="J192" s="6">
        <v>0</v>
      </c>
      <c r="K192" s="4"/>
    </row>
    <row r="193" spans="3:11" ht="12.75">
      <c r="C193" s="5">
        <v>41</v>
      </c>
      <c r="D193" s="1" t="s">
        <v>47</v>
      </c>
      <c r="E193" s="1">
        <v>150</v>
      </c>
      <c r="F193" s="1">
        <v>0.09</v>
      </c>
      <c r="G193" s="1">
        <v>2.295</v>
      </c>
      <c r="H193" s="1">
        <v>9.8</v>
      </c>
      <c r="I193" s="1">
        <v>36.96</v>
      </c>
      <c r="J193" s="6">
        <v>0.5</v>
      </c>
      <c r="K193" s="4"/>
    </row>
    <row r="194" spans="3:11" ht="12.75">
      <c r="C194" s="5"/>
      <c r="D194" s="1"/>
      <c r="E194" s="16">
        <f aca="true" t="shared" si="17" ref="E194:J194">SUM(E192:E193)</f>
        <v>180</v>
      </c>
      <c r="F194" s="16">
        <f t="shared" si="17"/>
        <v>2.34</v>
      </c>
      <c r="G194" s="16">
        <f t="shared" si="17"/>
        <v>5.225</v>
      </c>
      <c r="H194" s="16">
        <f t="shared" si="17"/>
        <v>32.150000000000006</v>
      </c>
      <c r="I194" s="16">
        <f t="shared" si="17"/>
        <v>162.06</v>
      </c>
      <c r="J194" s="18">
        <f t="shared" si="17"/>
        <v>0.5</v>
      </c>
      <c r="K194" s="4"/>
    </row>
    <row r="195" spans="3:11" ht="12.75">
      <c r="C195" s="5"/>
      <c r="D195" s="1"/>
      <c r="E195" s="1"/>
      <c r="F195" s="1"/>
      <c r="G195" s="1"/>
      <c r="H195" s="1"/>
      <c r="I195" s="1"/>
      <c r="J195" s="6"/>
      <c r="K195" s="4"/>
    </row>
    <row r="196" spans="3:11" ht="12.75">
      <c r="C196" s="5"/>
      <c r="D196" s="13" t="s">
        <v>187</v>
      </c>
      <c r="E196" s="1"/>
      <c r="F196" s="1"/>
      <c r="G196" s="1"/>
      <c r="H196" s="1"/>
      <c r="I196" s="1"/>
      <c r="J196" s="6"/>
      <c r="K196" s="4"/>
    </row>
    <row r="197" spans="3:11" ht="12.75">
      <c r="C197" s="5">
        <v>144</v>
      </c>
      <c r="D197" s="1" t="s">
        <v>82</v>
      </c>
      <c r="E197" s="1">
        <v>100</v>
      </c>
      <c r="F197" s="1">
        <v>13</v>
      </c>
      <c r="G197" s="1">
        <v>11.09</v>
      </c>
      <c r="H197" s="1">
        <v>28.7</v>
      </c>
      <c r="I197" s="1">
        <v>316.82</v>
      </c>
      <c r="J197" s="6">
        <v>0.4</v>
      </c>
      <c r="K197" s="4"/>
    </row>
    <row r="198" spans="3:11" ht="12.75">
      <c r="C198" s="17">
        <v>157</v>
      </c>
      <c r="D198" s="1" t="s">
        <v>83</v>
      </c>
      <c r="E198" s="1">
        <v>30</v>
      </c>
      <c r="F198" s="1">
        <v>1.2</v>
      </c>
      <c r="G198" s="1">
        <v>1.08</v>
      </c>
      <c r="H198" s="1">
        <v>2.4</v>
      </c>
      <c r="I198" s="1">
        <v>35.25</v>
      </c>
      <c r="J198" s="6">
        <v>0.1</v>
      </c>
      <c r="K198" s="4"/>
    </row>
    <row r="199" spans="3:11" ht="12.75">
      <c r="C199" s="5">
        <v>41</v>
      </c>
      <c r="D199" s="1" t="s">
        <v>47</v>
      </c>
      <c r="E199" s="1">
        <v>150</v>
      </c>
      <c r="F199" s="1">
        <v>0.09</v>
      </c>
      <c r="G199" s="1">
        <v>2.295</v>
      </c>
      <c r="H199" s="1">
        <v>9.8</v>
      </c>
      <c r="I199" s="1">
        <v>36.96</v>
      </c>
      <c r="J199" s="6">
        <v>0.5</v>
      </c>
      <c r="K199" s="4"/>
    </row>
    <row r="200" spans="3:11" ht="12.75">
      <c r="C200" s="5">
        <v>84</v>
      </c>
      <c r="D200" s="1" t="s">
        <v>21</v>
      </c>
      <c r="E200" s="1">
        <v>20</v>
      </c>
      <c r="F200" s="1">
        <v>1.4</v>
      </c>
      <c r="G200" s="1">
        <v>0.2</v>
      </c>
      <c r="H200" s="1">
        <v>9.3</v>
      </c>
      <c r="I200" s="1">
        <v>45.8</v>
      </c>
      <c r="J200" s="6">
        <v>0</v>
      </c>
      <c r="K200" s="4"/>
    </row>
    <row r="201" spans="3:11" ht="12.75">
      <c r="C201" s="5"/>
      <c r="D201" s="1"/>
      <c r="E201" s="16">
        <f aca="true" t="shared" si="18" ref="E201:J201">SUM(E197:E200)</f>
        <v>300</v>
      </c>
      <c r="F201" s="16">
        <f t="shared" si="18"/>
        <v>15.69</v>
      </c>
      <c r="G201" s="16">
        <f t="shared" si="18"/>
        <v>14.665</v>
      </c>
      <c r="H201" s="16">
        <f t="shared" si="18"/>
        <v>50.2</v>
      </c>
      <c r="I201" s="16">
        <f>SUM(I197:I200)</f>
        <v>434.83</v>
      </c>
      <c r="J201" s="18">
        <f t="shared" si="18"/>
        <v>1</v>
      </c>
      <c r="K201" s="4"/>
    </row>
    <row r="202" spans="3:11" ht="12.75">
      <c r="C202" s="5"/>
      <c r="D202" s="1"/>
      <c r="E202" s="1"/>
      <c r="F202" s="1"/>
      <c r="G202" s="1"/>
      <c r="H202" s="1"/>
      <c r="I202" s="1"/>
      <c r="J202" s="6"/>
      <c r="K202" s="4"/>
    </row>
    <row r="203" spans="3:11" ht="12.75">
      <c r="C203" s="5"/>
      <c r="D203" s="1" t="s">
        <v>127</v>
      </c>
      <c r="E203" s="1">
        <f aca="true" t="shared" si="19" ref="E203:J203">SUM(E176+E179+E190+E194+E201)</f>
        <v>1515</v>
      </c>
      <c r="F203" s="1">
        <f t="shared" si="19"/>
        <v>50.769999999999996</v>
      </c>
      <c r="G203" s="1">
        <f t="shared" si="19"/>
        <v>56.71</v>
      </c>
      <c r="H203" s="1">
        <f t="shared" si="19"/>
        <v>222.46000000000004</v>
      </c>
      <c r="I203" s="1">
        <f>SUM(I176+I179+I190+I194+I201)</f>
        <v>1693.48</v>
      </c>
      <c r="J203" s="6">
        <f t="shared" si="19"/>
        <v>18.48</v>
      </c>
      <c r="K203" s="4"/>
    </row>
    <row r="204" spans="3:17" ht="12.75">
      <c r="C204" s="5"/>
      <c r="D204" s="1" t="s">
        <v>56</v>
      </c>
      <c r="E204" s="1"/>
      <c r="F204" s="16">
        <v>42</v>
      </c>
      <c r="G204" s="16">
        <v>47</v>
      </c>
      <c r="H204" s="16">
        <v>203</v>
      </c>
      <c r="I204" s="16">
        <v>1400</v>
      </c>
      <c r="J204" s="18">
        <v>45</v>
      </c>
      <c r="K204" s="4"/>
      <c r="L204" s="4"/>
      <c r="M204" s="4"/>
      <c r="N204" s="4"/>
      <c r="O204" s="4"/>
      <c r="P204" s="4"/>
      <c r="Q204" s="4"/>
    </row>
    <row r="205" spans="3:11" ht="12.75">
      <c r="C205" s="5"/>
      <c r="D205" s="1" t="s">
        <v>18</v>
      </c>
      <c r="E205" s="1"/>
      <c r="F205" s="1">
        <f>F203-F204</f>
        <v>8.769999999999996</v>
      </c>
      <c r="G205" s="1">
        <f>G203-G204</f>
        <v>9.71</v>
      </c>
      <c r="H205" s="1">
        <f>H203-H204</f>
        <v>19.460000000000036</v>
      </c>
      <c r="I205" s="1">
        <f>I203-I204</f>
        <v>293.48</v>
      </c>
      <c r="J205" s="6">
        <f>J203-J204</f>
        <v>-26.52</v>
      </c>
      <c r="K205" s="4"/>
    </row>
    <row r="206" spans="3:11" ht="12.75">
      <c r="C206" s="5"/>
      <c r="D206" s="1"/>
      <c r="E206" s="1"/>
      <c r="F206" s="1"/>
      <c r="G206" s="1"/>
      <c r="H206" s="1"/>
      <c r="I206" s="1"/>
      <c r="J206" s="6"/>
      <c r="K206" s="4"/>
    </row>
    <row r="207" spans="3:11" ht="12.75">
      <c r="C207" s="5"/>
      <c r="D207" s="1"/>
      <c r="E207" s="1"/>
      <c r="F207" s="1"/>
      <c r="G207" s="1"/>
      <c r="H207" s="1"/>
      <c r="I207" s="1"/>
      <c r="J207" s="6"/>
      <c r="K207" s="4"/>
    </row>
    <row r="208" spans="3:11" ht="12.75">
      <c r="C208" s="5"/>
      <c r="D208" s="1"/>
      <c r="E208" s="1"/>
      <c r="F208" s="1"/>
      <c r="G208" s="1"/>
      <c r="H208" s="1"/>
      <c r="I208" s="1"/>
      <c r="J208" s="6"/>
      <c r="K208" s="4"/>
    </row>
    <row r="209" spans="3:11" ht="13.5" thickBot="1">
      <c r="C209" s="7"/>
      <c r="D209" s="8"/>
      <c r="E209" s="8"/>
      <c r="F209" s="8"/>
      <c r="G209" s="8"/>
      <c r="H209" s="8"/>
      <c r="I209" s="8"/>
      <c r="J209" s="9"/>
      <c r="K209" s="4"/>
    </row>
    <row r="214" spans="3:4" ht="12.75">
      <c r="C214" s="120" t="s">
        <v>84</v>
      </c>
      <c r="D214" s="120"/>
    </row>
    <row r="215" spans="3:4" ht="12.75">
      <c r="C215" s="120" t="s">
        <v>9</v>
      </c>
      <c r="D215" s="120"/>
    </row>
    <row r="216" spans="3:4" ht="12.75">
      <c r="C216" s="120" t="s">
        <v>10</v>
      </c>
      <c r="D216" s="120"/>
    </row>
    <row r="217" spans="3:4" ht="12.75">
      <c r="C217" s="120" t="s">
        <v>167</v>
      </c>
      <c r="D217" s="120"/>
    </row>
    <row r="221" ht="13.5" thickBot="1"/>
    <row r="222" spans="3:11" ht="12.75">
      <c r="C222" s="121" t="s">
        <v>0</v>
      </c>
      <c r="D222" s="116" t="s">
        <v>1</v>
      </c>
      <c r="E222" s="116" t="s">
        <v>2</v>
      </c>
      <c r="F222" s="94" t="s">
        <v>3</v>
      </c>
      <c r="G222" s="95"/>
      <c r="H222" s="96"/>
      <c r="I222" s="116" t="s">
        <v>7</v>
      </c>
      <c r="J222" s="114" t="s">
        <v>8</v>
      </c>
      <c r="K222" s="4"/>
    </row>
    <row r="223" spans="3:11" ht="26.25">
      <c r="C223" s="122"/>
      <c r="D223" s="117"/>
      <c r="E223" s="117"/>
      <c r="F223" s="3" t="s">
        <v>4</v>
      </c>
      <c r="G223" s="3" t="s">
        <v>5</v>
      </c>
      <c r="H223" s="3" t="s">
        <v>6</v>
      </c>
      <c r="I223" s="117"/>
      <c r="J223" s="115"/>
      <c r="K223" s="4"/>
    </row>
    <row r="224" spans="3:11" ht="12.75">
      <c r="C224" s="5"/>
      <c r="D224" s="13" t="s">
        <v>188</v>
      </c>
      <c r="E224" s="1"/>
      <c r="F224" s="1"/>
      <c r="G224" s="1"/>
      <c r="H224" s="1"/>
      <c r="I224" s="1"/>
      <c r="J224" s="6"/>
      <c r="K224" s="4"/>
    </row>
    <row r="225" spans="3:11" ht="12.75">
      <c r="C225" s="5">
        <v>138</v>
      </c>
      <c r="D225" s="1" t="s">
        <v>85</v>
      </c>
      <c r="E225" s="1">
        <v>200</v>
      </c>
      <c r="F225" s="1">
        <v>3</v>
      </c>
      <c r="G225" s="1">
        <v>4.27</v>
      </c>
      <c r="H225" s="1">
        <v>14.6</v>
      </c>
      <c r="I225" s="1">
        <v>175.33</v>
      </c>
      <c r="J225" s="6">
        <v>0</v>
      </c>
      <c r="K225" s="4"/>
    </row>
    <row r="226" spans="3:11" ht="12.75">
      <c r="C226" s="5">
        <v>70</v>
      </c>
      <c r="D226" s="1" t="s">
        <v>59</v>
      </c>
      <c r="E226" s="1">
        <v>30</v>
      </c>
      <c r="F226" s="1">
        <v>2.3</v>
      </c>
      <c r="G226" s="1">
        <v>4.4</v>
      </c>
      <c r="H226" s="1">
        <v>14.62</v>
      </c>
      <c r="I226" s="1">
        <v>108</v>
      </c>
      <c r="J226" s="6">
        <v>0</v>
      </c>
      <c r="K226" s="4"/>
    </row>
    <row r="227" spans="3:11" ht="12.75">
      <c r="C227" s="5"/>
      <c r="D227" s="1" t="s">
        <v>46</v>
      </c>
      <c r="E227" s="1">
        <v>5</v>
      </c>
      <c r="F227" s="1"/>
      <c r="G227" s="1"/>
      <c r="H227" s="1"/>
      <c r="I227" s="1"/>
      <c r="J227" s="6"/>
      <c r="K227" s="4"/>
    </row>
    <row r="228" spans="3:11" ht="12.75">
      <c r="C228" s="5">
        <v>41</v>
      </c>
      <c r="D228" s="1" t="s">
        <v>86</v>
      </c>
      <c r="E228" s="1">
        <v>150</v>
      </c>
      <c r="F228" s="1">
        <v>0.09</v>
      </c>
      <c r="G228" s="1">
        <v>2.295</v>
      </c>
      <c r="H228" s="1">
        <v>9.8</v>
      </c>
      <c r="I228" s="1">
        <v>36.96</v>
      </c>
      <c r="J228" s="6">
        <v>0.5</v>
      </c>
      <c r="K228" s="4"/>
    </row>
    <row r="229" spans="3:11" ht="12.75">
      <c r="C229" s="5"/>
      <c r="D229" s="1"/>
      <c r="E229" s="16">
        <f aca="true" t="shared" si="20" ref="E229:J229">SUM(E225:E228)</f>
        <v>385</v>
      </c>
      <c r="F229" s="16">
        <f t="shared" si="20"/>
        <v>5.39</v>
      </c>
      <c r="G229" s="16">
        <f t="shared" si="20"/>
        <v>10.965</v>
      </c>
      <c r="H229" s="16">
        <f t="shared" si="20"/>
        <v>39.019999999999996</v>
      </c>
      <c r="I229" s="16">
        <f t="shared" si="20"/>
        <v>320.29</v>
      </c>
      <c r="J229" s="18">
        <f t="shared" si="20"/>
        <v>0.5</v>
      </c>
      <c r="K229" s="4"/>
    </row>
    <row r="230" spans="3:11" ht="12.75">
      <c r="C230" s="5"/>
      <c r="D230" s="13" t="s">
        <v>170</v>
      </c>
      <c r="E230" s="1"/>
      <c r="F230" s="1"/>
      <c r="G230" s="1"/>
      <c r="H230" s="1"/>
      <c r="I230" s="1"/>
      <c r="J230" s="6"/>
      <c r="K230" s="4"/>
    </row>
    <row r="231" spans="3:11" ht="12.75">
      <c r="C231" s="5">
        <v>124</v>
      </c>
      <c r="D231" s="1" t="s">
        <v>220</v>
      </c>
      <c r="E231" s="1">
        <v>150</v>
      </c>
      <c r="F231" s="1">
        <v>0.3</v>
      </c>
      <c r="G231" s="1">
        <v>0</v>
      </c>
      <c r="H231" s="1">
        <v>15.15</v>
      </c>
      <c r="I231" s="1">
        <v>59.54</v>
      </c>
      <c r="J231" s="6">
        <v>9.3</v>
      </c>
      <c r="K231" s="4"/>
    </row>
    <row r="232" spans="3:11" ht="12.75">
      <c r="C232" s="5"/>
      <c r="D232" s="1"/>
      <c r="E232" s="1"/>
      <c r="F232" s="1"/>
      <c r="G232" s="1"/>
      <c r="H232" s="1"/>
      <c r="I232" s="1"/>
      <c r="J232" s="6"/>
      <c r="K232" s="4"/>
    </row>
    <row r="233" spans="3:11" ht="12.75">
      <c r="C233" s="5"/>
      <c r="D233" s="13" t="s">
        <v>189</v>
      </c>
      <c r="E233" s="1"/>
      <c r="F233" s="1"/>
      <c r="G233" s="1"/>
      <c r="H233" s="1"/>
      <c r="I233" s="1"/>
      <c r="J233" s="6"/>
      <c r="K233" s="4"/>
    </row>
    <row r="234" spans="3:11" ht="12.75">
      <c r="C234" s="5">
        <v>4</v>
      </c>
      <c r="D234" s="1" t="s">
        <v>87</v>
      </c>
      <c r="E234" s="1">
        <v>150</v>
      </c>
      <c r="F234" s="1">
        <v>2.54</v>
      </c>
      <c r="G234" s="1">
        <v>1.43</v>
      </c>
      <c r="H234" s="1">
        <v>9.18</v>
      </c>
      <c r="I234" s="1">
        <v>98.03</v>
      </c>
      <c r="J234" s="6">
        <v>5.48</v>
      </c>
      <c r="K234" s="4"/>
    </row>
    <row r="235" spans="3:11" ht="12.75">
      <c r="C235" s="5">
        <v>191</v>
      </c>
      <c r="D235" s="1" t="s">
        <v>88</v>
      </c>
      <c r="E235" s="1">
        <v>60</v>
      </c>
      <c r="F235" s="1">
        <v>9.87</v>
      </c>
      <c r="G235" s="1">
        <v>6.09</v>
      </c>
      <c r="H235" s="1">
        <v>6.28</v>
      </c>
      <c r="I235" s="1">
        <v>117.94</v>
      </c>
      <c r="J235" s="6">
        <v>20.73</v>
      </c>
      <c r="K235" s="4"/>
    </row>
    <row r="236" spans="3:11" ht="12.75">
      <c r="C236" s="5">
        <v>186</v>
      </c>
      <c r="D236" s="1" t="s">
        <v>89</v>
      </c>
      <c r="E236" s="1">
        <v>100</v>
      </c>
      <c r="F236" s="1">
        <v>3.5</v>
      </c>
      <c r="G236" s="1">
        <v>2.5</v>
      </c>
      <c r="H236" s="1">
        <v>16.4</v>
      </c>
      <c r="I236" s="1">
        <v>111</v>
      </c>
      <c r="J236" s="6">
        <v>0</v>
      </c>
      <c r="K236" s="4"/>
    </row>
    <row r="237" spans="3:11" ht="12.75">
      <c r="C237" s="5">
        <v>96</v>
      </c>
      <c r="D237" s="1" t="s">
        <v>90</v>
      </c>
      <c r="E237" s="1">
        <v>30</v>
      </c>
      <c r="F237" s="1">
        <v>0.4</v>
      </c>
      <c r="G237" s="1">
        <v>3</v>
      </c>
      <c r="H237" s="1">
        <v>4.8</v>
      </c>
      <c r="I237" s="1">
        <v>48.4</v>
      </c>
      <c r="J237" s="6">
        <v>0</v>
      </c>
      <c r="K237" s="4"/>
    </row>
    <row r="238" spans="3:11" ht="12.75">
      <c r="C238" s="5">
        <v>37</v>
      </c>
      <c r="D238" s="1" t="s">
        <v>64</v>
      </c>
      <c r="E238" s="1">
        <v>150</v>
      </c>
      <c r="F238" s="1">
        <v>0.03</v>
      </c>
      <c r="G238" s="1">
        <v>0</v>
      </c>
      <c r="H238" s="1">
        <v>20.22</v>
      </c>
      <c r="I238" s="1">
        <v>80.58</v>
      </c>
      <c r="J238" s="6">
        <v>0.6</v>
      </c>
      <c r="K238" s="4"/>
    </row>
    <row r="239" spans="3:11" ht="12.75">
      <c r="C239" s="5">
        <v>84</v>
      </c>
      <c r="D239" s="1" t="s">
        <v>21</v>
      </c>
      <c r="E239" s="1">
        <v>50</v>
      </c>
      <c r="F239" s="1">
        <v>3.6</v>
      </c>
      <c r="G239" s="1">
        <v>0.6</v>
      </c>
      <c r="H239" s="1">
        <v>23.2</v>
      </c>
      <c r="I239" s="1">
        <v>114.5</v>
      </c>
      <c r="J239" s="6">
        <v>0</v>
      </c>
      <c r="K239" s="4"/>
    </row>
    <row r="240" spans="3:11" ht="12.75">
      <c r="C240" s="5"/>
      <c r="D240" s="1"/>
      <c r="E240" s="16">
        <f aca="true" t="shared" si="21" ref="E240:J240">SUM(E234:E239)</f>
        <v>540</v>
      </c>
      <c r="F240" s="16">
        <f t="shared" si="21"/>
        <v>19.94</v>
      </c>
      <c r="G240" s="16">
        <f t="shared" si="21"/>
        <v>13.62</v>
      </c>
      <c r="H240" s="16">
        <f t="shared" si="21"/>
        <v>80.08</v>
      </c>
      <c r="I240" s="16">
        <f t="shared" si="21"/>
        <v>570.45</v>
      </c>
      <c r="J240" s="18">
        <f t="shared" si="21"/>
        <v>26.810000000000002</v>
      </c>
      <c r="K240" s="4"/>
    </row>
    <row r="241" spans="3:11" ht="12.75">
      <c r="C241" s="5"/>
      <c r="D241" s="13" t="s">
        <v>190</v>
      </c>
      <c r="E241" s="1"/>
      <c r="F241" s="1"/>
      <c r="G241" s="1"/>
      <c r="H241" s="1"/>
      <c r="I241" s="1"/>
      <c r="J241" s="6"/>
      <c r="K241" s="4"/>
    </row>
    <row r="242" spans="3:11" ht="12.75">
      <c r="C242" s="17">
        <v>62</v>
      </c>
      <c r="D242" s="1" t="s">
        <v>222</v>
      </c>
      <c r="E242" s="1">
        <v>60</v>
      </c>
      <c r="F242" s="1">
        <v>3.39</v>
      </c>
      <c r="G242" s="1">
        <v>2.13</v>
      </c>
      <c r="H242" s="1">
        <v>25.5</v>
      </c>
      <c r="I242" s="1">
        <v>152.8</v>
      </c>
      <c r="J242" s="6">
        <v>0.14</v>
      </c>
      <c r="K242" s="4"/>
    </row>
    <row r="243" spans="3:11" ht="12.75">
      <c r="C243" s="5">
        <v>33</v>
      </c>
      <c r="D243" s="1" t="s">
        <v>91</v>
      </c>
      <c r="E243" s="1">
        <v>150</v>
      </c>
      <c r="F243" s="1">
        <v>4.4</v>
      </c>
      <c r="G243" s="1">
        <v>4.8</v>
      </c>
      <c r="H243" s="1">
        <v>6</v>
      </c>
      <c r="I243" s="1">
        <v>88.5</v>
      </c>
      <c r="J243" s="6">
        <v>1.05</v>
      </c>
      <c r="K243" s="4"/>
    </row>
    <row r="244" spans="3:11" ht="12.75">
      <c r="C244" s="5"/>
      <c r="D244" s="1"/>
      <c r="E244" s="16">
        <f aca="true" t="shared" si="22" ref="E244:J244">SUM(E242:E243)</f>
        <v>210</v>
      </c>
      <c r="F244" s="16">
        <f t="shared" si="22"/>
        <v>7.790000000000001</v>
      </c>
      <c r="G244" s="16">
        <f t="shared" si="22"/>
        <v>6.93</v>
      </c>
      <c r="H244" s="16">
        <f t="shared" si="22"/>
        <v>31.5</v>
      </c>
      <c r="I244" s="16">
        <f t="shared" si="22"/>
        <v>241.3</v>
      </c>
      <c r="J244" s="18">
        <f t="shared" si="22"/>
        <v>1.19</v>
      </c>
      <c r="K244" s="4"/>
    </row>
    <row r="245" spans="3:11" ht="12.75">
      <c r="C245" s="5"/>
      <c r="D245" s="13" t="s">
        <v>213</v>
      </c>
      <c r="E245" s="1"/>
      <c r="F245" s="1"/>
      <c r="G245" s="1"/>
      <c r="H245" s="1"/>
      <c r="I245" s="1"/>
      <c r="J245" s="6"/>
      <c r="K245" s="4"/>
    </row>
    <row r="246" spans="3:11" ht="12.75">
      <c r="C246" s="17">
        <v>228</v>
      </c>
      <c r="D246" s="1" t="s">
        <v>164</v>
      </c>
      <c r="E246" s="1">
        <v>70</v>
      </c>
      <c r="F246" s="1">
        <v>10.36</v>
      </c>
      <c r="G246" s="1">
        <v>3.01</v>
      </c>
      <c r="H246" s="1">
        <v>2.38</v>
      </c>
      <c r="I246" s="1">
        <v>70</v>
      </c>
      <c r="J246" s="6">
        <v>0.07</v>
      </c>
      <c r="K246" s="4"/>
    </row>
    <row r="247" spans="3:11" ht="12.75">
      <c r="C247" s="5">
        <v>240</v>
      </c>
      <c r="D247" s="1" t="s">
        <v>214</v>
      </c>
      <c r="E247" s="1">
        <v>150</v>
      </c>
      <c r="F247" s="1">
        <v>2.23</v>
      </c>
      <c r="G247" s="1">
        <v>4.04</v>
      </c>
      <c r="H247" s="1">
        <v>10.16</v>
      </c>
      <c r="I247" s="1">
        <v>86.67</v>
      </c>
      <c r="J247" s="6">
        <v>14.33</v>
      </c>
      <c r="K247" s="4"/>
    </row>
    <row r="248" spans="3:11" ht="12.75">
      <c r="C248" s="5">
        <v>41</v>
      </c>
      <c r="D248" s="1" t="s">
        <v>47</v>
      </c>
      <c r="E248" s="1">
        <v>150</v>
      </c>
      <c r="F248" s="1">
        <v>0.09</v>
      </c>
      <c r="G248" s="1">
        <v>2.295</v>
      </c>
      <c r="H248" s="1">
        <v>9.8</v>
      </c>
      <c r="I248" s="1">
        <v>36.96</v>
      </c>
      <c r="J248" s="6">
        <v>0.5</v>
      </c>
      <c r="K248" s="4"/>
    </row>
    <row r="249" spans="3:11" ht="12.75">
      <c r="C249" s="5">
        <v>84</v>
      </c>
      <c r="D249" s="1" t="s">
        <v>21</v>
      </c>
      <c r="E249" s="1">
        <v>20</v>
      </c>
      <c r="F249" s="1">
        <v>1.4</v>
      </c>
      <c r="G249" s="1">
        <v>0.2</v>
      </c>
      <c r="H249" s="1">
        <v>9.3</v>
      </c>
      <c r="I249" s="1">
        <v>45.8</v>
      </c>
      <c r="J249" s="6">
        <v>0</v>
      </c>
      <c r="K249" s="4"/>
    </row>
    <row r="250" spans="3:11" ht="12.75">
      <c r="C250" s="5"/>
      <c r="D250" s="1"/>
      <c r="E250" s="16">
        <f aca="true" t="shared" si="23" ref="E250:J250">SUM(E246:E249)</f>
        <v>390</v>
      </c>
      <c r="F250" s="16">
        <f t="shared" si="23"/>
        <v>14.08</v>
      </c>
      <c r="G250" s="16">
        <f t="shared" si="23"/>
        <v>9.544999999999998</v>
      </c>
      <c r="H250" s="16">
        <f t="shared" si="23"/>
        <v>31.64</v>
      </c>
      <c r="I250" s="16">
        <f t="shared" si="23"/>
        <v>239.43</v>
      </c>
      <c r="J250" s="18">
        <f t="shared" si="23"/>
        <v>14.9</v>
      </c>
      <c r="K250" s="4"/>
    </row>
    <row r="251" spans="3:11" ht="12.75">
      <c r="C251" s="5"/>
      <c r="D251" s="1"/>
      <c r="E251" s="1"/>
      <c r="F251" s="1"/>
      <c r="G251" s="1"/>
      <c r="H251" s="1"/>
      <c r="I251" s="1"/>
      <c r="J251" s="6"/>
      <c r="K251" s="4"/>
    </row>
    <row r="252" spans="3:11" ht="12.75">
      <c r="C252" s="5"/>
      <c r="D252" s="1" t="s">
        <v>132</v>
      </c>
      <c r="E252" s="1">
        <f aca="true" t="shared" si="24" ref="E252:J252">SUM(E229+E231+E240+E244+E250)</f>
        <v>1675</v>
      </c>
      <c r="F252" s="1">
        <f t="shared" si="24"/>
        <v>47.5</v>
      </c>
      <c r="G252" s="1">
        <f t="shared" si="24"/>
        <v>41.06</v>
      </c>
      <c r="H252" s="1">
        <f t="shared" si="24"/>
        <v>197.39</v>
      </c>
      <c r="I252" s="1">
        <f t="shared" si="24"/>
        <v>1431.0100000000002</v>
      </c>
      <c r="J252" s="6">
        <f t="shared" si="24"/>
        <v>52.699999999999996</v>
      </c>
      <c r="K252" s="4"/>
    </row>
    <row r="253" spans="3:17" ht="12.75">
      <c r="C253" s="5"/>
      <c r="D253" s="1" t="s">
        <v>56</v>
      </c>
      <c r="E253" s="1"/>
      <c r="F253" s="16">
        <v>42</v>
      </c>
      <c r="G253" s="16">
        <v>47</v>
      </c>
      <c r="H253" s="16">
        <v>203</v>
      </c>
      <c r="I253" s="16">
        <v>1400</v>
      </c>
      <c r="J253" s="18">
        <v>45</v>
      </c>
      <c r="K253" s="4"/>
      <c r="L253" s="4"/>
      <c r="M253" s="4"/>
      <c r="N253" s="4"/>
      <c r="O253" s="4"/>
      <c r="P253" s="4"/>
      <c r="Q253" s="4"/>
    </row>
    <row r="254" spans="3:11" ht="12.75">
      <c r="C254" s="5"/>
      <c r="D254" s="1" t="s">
        <v>18</v>
      </c>
      <c r="E254" s="1"/>
      <c r="F254" s="1">
        <f>F252-F253</f>
        <v>5.5</v>
      </c>
      <c r="G254" s="1">
        <f>G252-G253</f>
        <v>-5.939999999999998</v>
      </c>
      <c r="H254" s="1">
        <f>H252-H253</f>
        <v>-5.610000000000014</v>
      </c>
      <c r="I254" s="1">
        <f>I252-I253</f>
        <v>31.01000000000022</v>
      </c>
      <c r="J254" s="6">
        <f>J252-J253</f>
        <v>7.699999999999996</v>
      </c>
      <c r="K254" s="4"/>
    </row>
    <row r="255" spans="3:11" ht="12.75">
      <c r="C255" s="5"/>
      <c r="D255" s="1"/>
      <c r="E255" s="1"/>
      <c r="F255" s="1"/>
      <c r="G255" s="1"/>
      <c r="H255" s="1"/>
      <c r="I255" s="1"/>
      <c r="J255" s="6"/>
      <c r="K255" s="4"/>
    </row>
    <row r="256" spans="3:11" ht="12.75">
      <c r="C256" s="5"/>
      <c r="D256" s="1"/>
      <c r="E256" s="1"/>
      <c r="F256" s="1"/>
      <c r="G256" s="1"/>
      <c r="H256" s="1"/>
      <c r="I256" s="1"/>
      <c r="J256" s="6"/>
      <c r="K256" s="4"/>
    </row>
    <row r="257" spans="3:11" ht="12.75">
      <c r="C257" s="5"/>
      <c r="D257" s="1"/>
      <c r="E257" s="1"/>
      <c r="F257" s="1"/>
      <c r="G257" s="1"/>
      <c r="H257" s="1"/>
      <c r="I257" s="1"/>
      <c r="J257" s="6"/>
      <c r="K257" s="4"/>
    </row>
    <row r="258" spans="3:11" ht="12.75">
      <c r="C258" s="5"/>
      <c r="D258" s="1"/>
      <c r="E258" s="1"/>
      <c r="F258" s="1"/>
      <c r="G258" s="1"/>
      <c r="H258" s="1"/>
      <c r="I258" s="1"/>
      <c r="J258" s="6"/>
      <c r="K258" s="4"/>
    </row>
    <row r="259" spans="3:11" ht="12.75">
      <c r="C259" s="5"/>
      <c r="D259" s="1"/>
      <c r="E259" s="1"/>
      <c r="F259" s="1"/>
      <c r="G259" s="1"/>
      <c r="H259" s="1"/>
      <c r="I259" s="1"/>
      <c r="J259" s="6"/>
      <c r="K259" s="4"/>
    </row>
    <row r="260" spans="3:11" ht="12.75">
      <c r="C260" s="5"/>
      <c r="D260" s="1"/>
      <c r="E260" s="1"/>
      <c r="F260" s="1"/>
      <c r="G260" s="1"/>
      <c r="H260" s="1"/>
      <c r="I260" s="1"/>
      <c r="J260" s="6"/>
      <c r="K260" s="4"/>
    </row>
    <row r="261" spans="3:11" ht="12.75">
      <c r="C261" s="5"/>
      <c r="D261" s="1"/>
      <c r="E261" s="1"/>
      <c r="F261" s="1"/>
      <c r="G261" s="1"/>
      <c r="H261" s="1"/>
      <c r="I261" s="1"/>
      <c r="J261" s="6"/>
      <c r="K261" s="4"/>
    </row>
    <row r="262" spans="3:11" ht="13.5" thickBot="1">
      <c r="C262" s="7"/>
      <c r="D262" s="8"/>
      <c r="E262" s="8"/>
      <c r="F262" s="8"/>
      <c r="G262" s="8"/>
      <c r="H262" s="8"/>
      <c r="I262" s="8"/>
      <c r="J262" s="9"/>
      <c r="K262" s="4"/>
    </row>
    <row r="267" spans="3:4" ht="12.75">
      <c r="C267" s="120" t="s">
        <v>44</v>
      </c>
      <c r="D267" s="120"/>
    </row>
    <row r="268" spans="3:4" ht="12.75">
      <c r="C268" s="120" t="s">
        <v>12</v>
      </c>
      <c r="D268" s="120"/>
    </row>
    <row r="269" spans="3:4" ht="12.75">
      <c r="C269" s="120" t="s">
        <v>10</v>
      </c>
      <c r="D269" s="120"/>
    </row>
    <row r="270" spans="3:4" ht="12.75">
      <c r="C270" s="120" t="s">
        <v>167</v>
      </c>
      <c r="D270" s="120"/>
    </row>
    <row r="274" ht="13.5" thickBot="1"/>
    <row r="275" spans="3:11" ht="12.75">
      <c r="C275" s="121" t="s">
        <v>0</v>
      </c>
      <c r="D275" s="116" t="s">
        <v>1</v>
      </c>
      <c r="E275" s="116" t="s">
        <v>2</v>
      </c>
      <c r="F275" s="94" t="s">
        <v>3</v>
      </c>
      <c r="G275" s="95"/>
      <c r="H275" s="96"/>
      <c r="I275" s="116" t="s">
        <v>7</v>
      </c>
      <c r="J275" s="114" t="s">
        <v>8</v>
      </c>
      <c r="K275" s="4"/>
    </row>
    <row r="276" spans="3:11" ht="26.25">
      <c r="C276" s="122"/>
      <c r="D276" s="117"/>
      <c r="E276" s="117"/>
      <c r="F276" s="3" t="s">
        <v>4</v>
      </c>
      <c r="G276" s="3" t="s">
        <v>5</v>
      </c>
      <c r="H276" s="3" t="s">
        <v>6</v>
      </c>
      <c r="I276" s="117"/>
      <c r="J276" s="115"/>
      <c r="K276" s="4"/>
    </row>
    <row r="277" spans="3:11" ht="12.75">
      <c r="C277" s="5"/>
      <c r="D277" s="13" t="s">
        <v>179</v>
      </c>
      <c r="E277" s="1"/>
      <c r="F277" s="1"/>
      <c r="G277" s="1"/>
      <c r="H277" s="1"/>
      <c r="I277" s="1"/>
      <c r="J277" s="6"/>
      <c r="K277" s="4"/>
    </row>
    <row r="278" spans="3:11" ht="12.75">
      <c r="C278" s="5">
        <v>132</v>
      </c>
      <c r="D278" s="1" t="s">
        <v>45</v>
      </c>
      <c r="E278" s="1">
        <v>200</v>
      </c>
      <c r="F278" s="1">
        <v>6.21</v>
      </c>
      <c r="G278" s="1">
        <v>7.47</v>
      </c>
      <c r="H278" s="1">
        <v>25.09</v>
      </c>
      <c r="I278" s="1">
        <v>192</v>
      </c>
      <c r="J278" s="6">
        <v>1.95</v>
      </c>
      <c r="K278" s="4"/>
    </row>
    <row r="279" spans="3:11" ht="12.75">
      <c r="C279" s="5">
        <v>70</v>
      </c>
      <c r="D279" s="1" t="s">
        <v>21</v>
      </c>
      <c r="E279" s="1">
        <v>30</v>
      </c>
      <c r="F279" s="1">
        <v>2.3</v>
      </c>
      <c r="G279" s="1">
        <v>4.4</v>
      </c>
      <c r="H279" s="1">
        <v>14.62</v>
      </c>
      <c r="I279" s="1">
        <v>108</v>
      </c>
      <c r="J279" s="6">
        <v>0</v>
      </c>
      <c r="K279" s="4"/>
    </row>
    <row r="280" spans="3:11" ht="12.75">
      <c r="C280" s="5"/>
      <c r="D280" s="1" t="s">
        <v>46</v>
      </c>
      <c r="E280" s="1">
        <v>5</v>
      </c>
      <c r="F280" s="1"/>
      <c r="G280" s="1"/>
      <c r="H280" s="1"/>
      <c r="I280" s="1"/>
      <c r="J280" s="6"/>
      <c r="K280" s="4"/>
    </row>
    <row r="281" spans="3:11" ht="12.75">
      <c r="C281" s="5">
        <v>31</v>
      </c>
      <c r="D281" s="1" t="s">
        <v>60</v>
      </c>
      <c r="E281" s="1">
        <v>150</v>
      </c>
      <c r="F281" s="1">
        <v>1.68</v>
      </c>
      <c r="G281" s="1">
        <v>0.27</v>
      </c>
      <c r="H281" s="1">
        <v>14.17</v>
      </c>
      <c r="I281" s="1">
        <v>63.4</v>
      </c>
      <c r="J281" s="6">
        <v>0.68</v>
      </c>
      <c r="K281" s="4"/>
    </row>
    <row r="282" spans="3:11" ht="12.75">
      <c r="C282" s="5"/>
      <c r="D282" s="1"/>
      <c r="E282" s="16">
        <f aca="true" t="shared" si="25" ref="E282:J282">SUM(E278:E281)</f>
        <v>385</v>
      </c>
      <c r="F282" s="16">
        <f t="shared" si="25"/>
        <v>10.19</v>
      </c>
      <c r="G282" s="16">
        <f t="shared" si="25"/>
        <v>12.14</v>
      </c>
      <c r="H282" s="16">
        <f t="shared" si="25"/>
        <v>53.88</v>
      </c>
      <c r="I282" s="16">
        <f t="shared" si="25"/>
        <v>363.4</v>
      </c>
      <c r="J282" s="18">
        <f t="shared" si="25"/>
        <v>2.63</v>
      </c>
      <c r="K282" s="4"/>
    </row>
    <row r="283" spans="3:11" ht="12.75">
      <c r="C283" s="5"/>
      <c r="D283" s="13" t="s">
        <v>170</v>
      </c>
      <c r="E283" s="1"/>
      <c r="F283" s="1"/>
      <c r="G283" s="1"/>
      <c r="H283" s="1"/>
      <c r="I283" s="1"/>
      <c r="J283" s="6"/>
      <c r="K283" s="4"/>
    </row>
    <row r="284" spans="3:11" ht="12.75">
      <c r="C284" s="5">
        <v>124</v>
      </c>
      <c r="D284" s="1" t="s">
        <v>220</v>
      </c>
      <c r="E284" s="1">
        <v>150</v>
      </c>
      <c r="F284" s="1">
        <v>0.3</v>
      </c>
      <c r="G284" s="1">
        <v>0</v>
      </c>
      <c r="H284" s="1">
        <v>15.15</v>
      </c>
      <c r="I284" s="1">
        <v>59.54</v>
      </c>
      <c r="J284" s="6">
        <v>9.3</v>
      </c>
      <c r="K284" s="4"/>
    </row>
    <row r="285" spans="3:11" ht="12.75">
      <c r="C285" s="5"/>
      <c r="D285" s="1"/>
      <c r="E285" s="1"/>
      <c r="F285" s="1"/>
      <c r="G285" s="1"/>
      <c r="H285" s="1"/>
      <c r="I285" s="1"/>
      <c r="J285" s="6"/>
      <c r="K285" s="4"/>
    </row>
    <row r="286" spans="3:11" ht="12.75">
      <c r="C286" s="5"/>
      <c r="D286" s="13" t="s">
        <v>191</v>
      </c>
      <c r="E286" s="1"/>
      <c r="F286" s="1"/>
      <c r="G286" s="1"/>
      <c r="H286" s="1"/>
      <c r="I286" s="1"/>
      <c r="J286" s="6"/>
      <c r="K286" s="4"/>
    </row>
    <row r="287" spans="3:11" ht="12.75">
      <c r="C287" s="5">
        <v>13</v>
      </c>
      <c r="D287" s="14" t="s">
        <v>77</v>
      </c>
      <c r="E287" s="1">
        <v>150</v>
      </c>
      <c r="F287" s="1">
        <v>2.31</v>
      </c>
      <c r="G287" s="1">
        <v>1.3</v>
      </c>
      <c r="H287" s="1">
        <v>4</v>
      </c>
      <c r="I287" s="1">
        <v>63.6</v>
      </c>
      <c r="J287" s="6">
        <v>7.48</v>
      </c>
      <c r="K287" s="4"/>
    </row>
    <row r="288" spans="3:11" ht="12.75">
      <c r="C288" s="5">
        <v>199</v>
      </c>
      <c r="D288" s="1" t="s">
        <v>78</v>
      </c>
      <c r="E288" s="1">
        <v>60</v>
      </c>
      <c r="F288" s="1">
        <v>8.6</v>
      </c>
      <c r="G288" s="1">
        <v>6.8</v>
      </c>
      <c r="H288" s="1">
        <v>6.1</v>
      </c>
      <c r="I288" s="1">
        <v>119.3</v>
      </c>
      <c r="J288" s="6">
        <v>0.8</v>
      </c>
      <c r="K288" s="4"/>
    </row>
    <row r="289" spans="3:11" ht="12.75">
      <c r="C289" s="17">
        <v>106</v>
      </c>
      <c r="D289" s="1" t="s">
        <v>130</v>
      </c>
      <c r="E289" s="1">
        <v>50</v>
      </c>
      <c r="F289" s="1">
        <v>0.7</v>
      </c>
      <c r="G289" s="1">
        <v>3.5</v>
      </c>
      <c r="H289" s="1">
        <v>4.8</v>
      </c>
      <c r="I289" s="1">
        <v>53</v>
      </c>
      <c r="J289" s="6">
        <v>1.5</v>
      </c>
      <c r="K289" s="4"/>
    </row>
    <row r="290" spans="3:11" ht="12.75">
      <c r="C290" s="5">
        <v>188</v>
      </c>
      <c r="D290" s="1" t="s">
        <v>104</v>
      </c>
      <c r="E290" s="1">
        <v>100</v>
      </c>
      <c r="F290" s="1">
        <v>2.2</v>
      </c>
      <c r="G290" s="1">
        <v>3.13</v>
      </c>
      <c r="H290" s="1">
        <v>5.36</v>
      </c>
      <c r="I290" s="1">
        <v>82.6</v>
      </c>
      <c r="J290" s="6">
        <v>2.13</v>
      </c>
      <c r="K290" s="4"/>
    </row>
    <row r="291" spans="3:11" ht="12.75">
      <c r="C291" s="5">
        <v>46</v>
      </c>
      <c r="D291" s="1" t="s">
        <v>51</v>
      </c>
      <c r="E291" s="1">
        <v>150</v>
      </c>
      <c r="F291" s="1">
        <v>0.5</v>
      </c>
      <c r="G291" s="1">
        <v>0.3</v>
      </c>
      <c r="H291" s="1">
        <v>24.5</v>
      </c>
      <c r="I291" s="1">
        <v>102</v>
      </c>
      <c r="J291" s="6">
        <v>3</v>
      </c>
      <c r="K291" s="4"/>
    </row>
    <row r="292" spans="3:11" ht="12.75">
      <c r="C292" s="5">
        <v>84</v>
      </c>
      <c r="D292" s="1" t="s">
        <v>21</v>
      </c>
      <c r="E292" s="1">
        <v>50</v>
      </c>
      <c r="F292" s="1">
        <v>3.6</v>
      </c>
      <c r="G292" s="1">
        <v>0.6</v>
      </c>
      <c r="H292" s="1">
        <v>23.2</v>
      </c>
      <c r="I292" s="1">
        <v>114.5</v>
      </c>
      <c r="J292" s="6">
        <v>0</v>
      </c>
      <c r="K292" s="4"/>
    </row>
    <row r="293" spans="3:11" ht="12.75">
      <c r="C293" s="5"/>
      <c r="D293" s="1"/>
      <c r="E293" s="16">
        <f aca="true" t="shared" si="26" ref="E293:J293">SUM(E287:E292)</f>
        <v>560</v>
      </c>
      <c r="F293" s="16">
        <f t="shared" si="26"/>
        <v>17.91</v>
      </c>
      <c r="G293" s="16">
        <f t="shared" si="26"/>
        <v>15.63</v>
      </c>
      <c r="H293" s="16">
        <f t="shared" si="26"/>
        <v>67.96</v>
      </c>
      <c r="I293" s="16">
        <f t="shared" si="26"/>
        <v>535</v>
      </c>
      <c r="J293" s="18">
        <f t="shared" si="26"/>
        <v>14.91</v>
      </c>
      <c r="K293" s="4"/>
    </row>
    <row r="294" spans="3:11" ht="12.75">
      <c r="C294" s="5"/>
      <c r="D294" s="1"/>
      <c r="E294" s="1"/>
      <c r="F294" s="1"/>
      <c r="G294" s="1"/>
      <c r="H294" s="1"/>
      <c r="I294" s="1"/>
      <c r="J294" s="6"/>
      <c r="K294" s="4"/>
    </row>
    <row r="295" spans="3:11" ht="12.75">
      <c r="C295" s="5"/>
      <c r="D295" s="13" t="s">
        <v>186</v>
      </c>
      <c r="E295" s="1"/>
      <c r="F295" s="1"/>
      <c r="G295" s="1"/>
      <c r="H295" s="1"/>
      <c r="I295" s="1"/>
      <c r="J295" s="6"/>
      <c r="K295" s="4"/>
    </row>
    <row r="296" spans="3:11" ht="12.75">
      <c r="C296" s="5">
        <v>68</v>
      </c>
      <c r="D296" s="1" t="s">
        <v>52</v>
      </c>
      <c r="E296" s="1">
        <v>30</v>
      </c>
      <c r="F296" s="1">
        <v>2.25</v>
      </c>
      <c r="G296" s="1">
        <v>2.9</v>
      </c>
      <c r="H296" s="1">
        <v>22.4</v>
      </c>
      <c r="I296" s="1">
        <v>125.1</v>
      </c>
      <c r="J296" s="6">
        <v>0</v>
      </c>
      <c r="K296" s="4"/>
    </row>
    <row r="297" spans="3:11" ht="12.75">
      <c r="C297" s="5">
        <v>41</v>
      </c>
      <c r="D297" s="1" t="s">
        <v>47</v>
      </c>
      <c r="E297" s="1">
        <v>150</v>
      </c>
      <c r="F297" s="1">
        <v>0.09</v>
      </c>
      <c r="G297" s="1">
        <v>2.295</v>
      </c>
      <c r="H297" s="1">
        <v>9.8</v>
      </c>
      <c r="I297" s="1">
        <v>36.96</v>
      </c>
      <c r="J297" s="6">
        <v>0.5</v>
      </c>
      <c r="K297" s="4"/>
    </row>
    <row r="298" spans="3:11" ht="12.75">
      <c r="C298" s="5"/>
      <c r="D298" s="1"/>
      <c r="E298" s="16">
        <f aca="true" t="shared" si="27" ref="E298:J298">SUM(E296:E297)</f>
        <v>180</v>
      </c>
      <c r="F298" s="16">
        <f t="shared" si="27"/>
        <v>2.34</v>
      </c>
      <c r="G298" s="16">
        <f t="shared" si="27"/>
        <v>5.195</v>
      </c>
      <c r="H298" s="16">
        <f t="shared" si="27"/>
        <v>32.2</v>
      </c>
      <c r="I298" s="16">
        <f t="shared" si="27"/>
        <v>162.06</v>
      </c>
      <c r="J298" s="18">
        <f t="shared" si="27"/>
        <v>0.5</v>
      </c>
      <c r="K298" s="4"/>
    </row>
    <row r="299" spans="3:11" ht="12.75">
      <c r="C299" s="5"/>
      <c r="D299" s="13" t="s">
        <v>192</v>
      </c>
      <c r="E299" s="1"/>
      <c r="F299" s="1"/>
      <c r="G299" s="1"/>
      <c r="H299" s="1"/>
      <c r="I299" s="1"/>
      <c r="J299" s="6"/>
      <c r="K299" s="4"/>
    </row>
    <row r="300" spans="3:11" ht="12.75">
      <c r="C300" s="17">
        <v>210</v>
      </c>
      <c r="D300" s="1" t="s">
        <v>96</v>
      </c>
      <c r="E300" s="1">
        <v>100</v>
      </c>
      <c r="F300" s="1">
        <v>12.18</v>
      </c>
      <c r="G300" s="1">
        <v>13.1</v>
      </c>
      <c r="H300" s="1">
        <v>15.76</v>
      </c>
      <c r="I300" s="1">
        <v>227.46</v>
      </c>
      <c r="J300" s="6">
        <v>0.7</v>
      </c>
      <c r="K300" s="4"/>
    </row>
    <row r="301" spans="3:11" ht="12.75">
      <c r="C301" s="5">
        <v>41</v>
      </c>
      <c r="D301" s="1" t="s">
        <v>97</v>
      </c>
      <c r="E301" s="1">
        <v>150</v>
      </c>
      <c r="F301" s="1">
        <v>0.09</v>
      </c>
      <c r="G301" s="1">
        <v>2.295</v>
      </c>
      <c r="H301" s="1">
        <v>9.8</v>
      </c>
      <c r="I301" s="1">
        <v>36.96</v>
      </c>
      <c r="J301" s="6">
        <v>0.5</v>
      </c>
      <c r="K301" s="4"/>
    </row>
    <row r="302" spans="3:11" ht="12.75">
      <c r="C302" s="5">
        <v>84</v>
      </c>
      <c r="D302" s="1" t="s">
        <v>21</v>
      </c>
      <c r="E302" s="1">
        <v>20</v>
      </c>
      <c r="F302" s="1">
        <v>1.4</v>
      </c>
      <c r="G302" s="1">
        <v>0.2</v>
      </c>
      <c r="H302" s="1">
        <v>9.3</v>
      </c>
      <c r="I302" s="1">
        <v>45.8</v>
      </c>
      <c r="J302" s="6">
        <v>0</v>
      </c>
      <c r="K302" s="4"/>
    </row>
    <row r="303" spans="3:11" ht="12.75">
      <c r="C303" s="5"/>
      <c r="D303" s="1"/>
      <c r="E303" s="16">
        <f aca="true" t="shared" si="28" ref="E303:J303">SUM(E300:E302)</f>
        <v>270</v>
      </c>
      <c r="F303" s="16">
        <f t="shared" si="28"/>
        <v>13.67</v>
      </c>
      <c r="G303" s="16">
        <f t="shared" si="28"/>
        <v>15.594999999999999</v>
      </c>
      <c r="H303" s="16">
        <f t="shared" si="28"/>
        <v>34.86</v>
      </c>
      <c r="I303" s="16">
        <f t="shared" si="28"/>
        <v>310.22</v>
      </c>
      <c r="J303" s="18">
        <f t="shared" si="28"/>
        <v>1.2</v>
      </c>
      <c r="K303" s="4"/>
    </row>
    <row r="304" spans="3:11" ht="12.75">
      <c r="C304" s="5"/>
      <c r="D304" s="1"/>
      <c r="E304" s="1"/>
      <c r="F304" s="1"/>
      <c r="G304" s="1"/>
      <c r="H304" s="1"/>
      <c r="I304" s="1"/>
      <c r="J304" s="6"/>
      <c r="K304" s="4"/>
    </row>
    <row r="305" spans="3:11" ht="12.75">
      <c r="C305" s="5"/>
      <c r="D305" s="1"/>
      <c r="E305" s="1"/>
      <c r="F305" s="1"/>
      <c r="G305" s="1"/>
      <c r="H305" s="1"/>
      <c r="I305" s="1"/>
      <c r="J305" s="6"/>
      <c r="K305" s="4"/>
    </row>
    <row r="306" spans="3:11" ht="12.75">
      <c r="C306" s="5"/>
      <c r="D306" s="1"/>
      <c r="E306" s="1"/>
      <c r="F306" s="1"/>
      <c r="G306" s="1"/>
      <c r="H306" s="1"/>
      <c r="I306" s="1"/>
      <c r="J306" s="6"/>
      <c r="K306" s="4"/>
    </row>
    <row r="307" spans="3:11" ht="12.75">
      <c r="C307" s="5"/>
      <c r="D307" s="1" t="s">
        <v>133</v>
      </c>
      <c r="E307" s="1">
        <f aca="true" t="shared" si="29" ref="E307:J307">SUM(E282+E284+E293+E298+E303)</f>
        <v>1545</v>
      </c>
      <c r="F307" s="1">
        <f t="shared" si="29"/>
        <v>44.41</v>
      </c>
      <c r="G307" s="1">
        <f t="shared" si="29"/>
        <v>48.56</v>
      </c>
      <c r="H307" s="1">
        <f t="shared" si="29"/>
        <v>204.05</v>
      </c>
      <c r="I307" s="1">
        <f t="shared" si="29"/>
        <v>1430.22</v>
      </c>
      <c r="J307" s="6">
        <f t="shared" si="29"/>
        <v>28.54</v>
      </c>
      <c r="K307" s="4"/>
    </row>
    <row r="308" spans="3:17" ht="12.75">
      <c r="C308" s="5"/>
      <c r="D308" s="1" t="s">
        <v>56</v>
      </c>
      <c r="E308" s="1"/>
      <c r="F308" s="16">
        <v>42</v>
      </c>
      <c r="G308" s="16">
        <v>47</v>
      </c>
      <c r="H308" s="16">
        <v>203</v>
      </c>
      <c r="I308" s="16">
        <v>1400</v>
      </c>
      <c r="J308" s="18">
        <v>45</v>
      </c>
      <c r="K308" s="4"/>
      <c r="L308" s="4"/>
      <c r="M308" s="4"/>
      <c r="N308" s="4"/>
      <c r="O308" s="4"/>
      <c r="P308" s="4"/>
      <c r="Q308" s="4"/>
    </row>
    <row r="309" spans="3:11" ht="12.75">
      <c r="C309" s="5"/>
      <c r="D309" s="1" t="s">
        <v>18</v>
      </c>
      <c r="E309" s="1"/>
      <c r="F309" s="1">
        <f>F307-F308</f>
        <v>2.4099999999999966</v>
      </c>
      <c r="G309" s="1">
        <f>G307-G308</f>
        <v>1.5600000000000023</v>
      </c>
      <c r="H309" s="1">
        <f>H307-H308</f>
        <v>1.0500000000000114</v>
      </c>
      <c r="I309" s="1">
        <f>I307-I308</f>
        <v>30.220000000000027</v>
      </c>
      <c r="J309" s="6">
        <f>J307-J308</f>
        <v>-16.46</v>
      </c>
      <c r="K309" s="4"/>
    </row>
    <row r="310" spans="3:11" ht="12.75">
      <c r="C310" s="5"/>
      <c r="D310" s="1"/>
      <c r="E310" s="1"/>
      <c r="F310" s="1"/>
      <c r="G310" s="1"/>
      <c r="H310" s="1"/>
      <c r="I310" s="1"/>
      <c r="J310" s="6"/>
      <c r="K310" s="4"/>
    </row>
    <row r="311" spans="3:11" ht="12.75">
      <c r="C311" s="5"/>
      <c r="D311" s="1"/>
      <c r="E311" s="1"/>
      <c r="F311" s="1"/>
      <c r="G311" s="1"/>
      <c r="H311" s="1"/>
      <c r="I311" s="1"/>
      <c r="J311" s="6"/>
      <c r="K311" s="4"/>
    </row>
    <row r="312" spans="3:11" ht="12.75">
      <c r="C312" s="5"/>
      <c r="D312" s="1"/>
      <c r="E312" s="1"/>
      <c r="F312" s="1"/>
      <c r="G312" s="1"/>
      <c r="H312" s="1"/>
      <c r="I312" s="1"/>
      <c r="J312" s="6"/>
      <c r="K312" s="4"/>
    </row>
    <row r="313" spans="3:11" ht="12.75">
      <c r="C313" s="5"/>
      <c r="D313" s="1"/>
      <c r="E313" s="1"/>
      <c r="F313" s="1"/>
      <c r="G313" s="1"/>
      <c r="H313" s="1"/>
      <c r="I313" s="1"/>
      <c r="J313" s="6"/>
      <c r="K313" s="4"/>
    </row>
    <row r="314" spans="3:11" ht="12.75">
      <c r="C314" s="5"/>
      <c r="D314" s="1"/>
      <c r="E314" s="1"/>
      <c r="F314" s="1"/>
      <c r="G314" s="1"/>
      <c r="H314" s="1"/>
      <c r="I314" s="1"/>
      <c r="J314" s="6"/>
      <c r="K314" s="4"/>
    </row>
    <row r="315" spans="3:11" ht="13.5" thickBot="1">
      <c r="C315" s="7"/>
      <c r="D315" s="8"/>
      <c r="E315" s="8"/>
      <c r="F315" s="8"/>
      <c r="G315" s="8"/>
      <c r="H315" s="8"/>
      <c r="I315" s="8"/>
      <c r="J315" s="9"/>
      <c r="K315" s="4"/>
    </row>
    <row r="319" spans="3:4" ht="12.75">
      <c r="C319" s="120" t="s">
        <v>98</v>
      </c>
      <c r="D319" s="120"/>
    </row>
    <row r="320" spans="3:4" ht="12.75">
      <c r="C320" s="120" t="s">
        <v>12</v>
      </c>
      <c r="D320" s="120"/>
    </row>
    <row r="321" spans="3:4" ht="12.75">
      <c r="C321" s="120" t="s">
        <v>10</v>
      </c>
      <c r="D321" s="120"/>
    </row>
    <row r="322" spans="3:4" ht="12.75">
      <c r="C322" s="120" t="s">
        <v>167</v>
      </c>
      <c r="D322" s="120"/>
    </row>
    <row r="326" ht="13.5" thickBot="1"/>
    <row r="327" spans="3:11" ht="12.75">
      <c r="C327" s="121" t="s">
        <v>0</v>
      </c>
      <c r="D327" s="116" t="s">
        <v>1</v>
      </c>
      <c r="E327" s="116" t="s">
        <v>2</v>
      </c>
      <c r="F327" s="94" t="s">
        <v>3</v>
      </c>
      <c r="G327" s="95"/>
      <c r="H327" s="96"/>
      <c r="I327" s="116" t="s">
        <v>7</v>
      </c>
      <c r="J327" s="114" t="s">
        <v>8</v>
      </c>
      <c r="K327" s="4"/>
    </row>
    <row r="328" spans="3:11" ht="26.25">
      <c r="C328" s="122"/>
      <c r="D328" s="117"/>
      <c r="E328" s="117"/>
      <c r="F328" s="3" t="s">
        <v>4</v>
      </c>
      <c r="G328" s="3" t="s">
        <v>5</v>
      </c>
      <c r="H328" s="3" t="s">
        <v>6</v>
      </c>
      <c r="I328" s="117"/>
      <c r="J328" s="115"/>
      <c r="K328" s="4"/>
    </row>
    <row r="329" spans="3:11" ht="12.75">
      <c r="C329" s="5"/>
      <c r="D329" s="13" t="s">
        <v>179</v>
      </c>
      <c r="E329" s="1"/>
      <c r="F329" s="1"/>
      <c r="G329" s="1"/>
      <c r="H329" s="1"/>
      <c r="I329" s="1"/>
      <c r="J329" s="6"/>
      <c r="K329" s="4"/>
    </row>
    <row r="330" spans="3:11" ht="12.75">
      <c r="C330" s="5">
        <v>137</v>
      </c>
      <c r="D330" s="1" t="s">
        <v>99</v>
      </c>
      <c r="E330" s="1">
        <v>200</v>
      </c>
      <c r="F330" s="1">
        <v>6.76</v>
      </c>
      <c r="G330" s="1">
        <v>10.42</v>
      </c>
      <c r="H330" s="1">
        <v>25.86</v>
      </c>
      <c r="I330" s="1">
        <v>224.94</v>
      </c>
      <c r="J330" s="6">
        <v>0.9</v>
      </c>
      <c r="K330" s="4"/>
    </row>
    <row r="331" spans="3:11" ht="12.75">
      <c r="C331" s="5">
        <v>70</v>
      </c>
      <c r="D331" s="1" t="s">
        <v>21</v>
      </c>
      <c r="E331" s="1">
        <v>30</v>
      </c>
      <c r="F331" s="1">
        <v>2.3</v>
      </c>
      <c r="G331" s="1">
        <v>4.4</v>
      </c>
      <c r="H331" s="1">
        <v>14.62</v>
      </c>
      <c r="I331" s="1">
        <v>108</v>
      </c>
      <c r="J331" s="6">
        <v>0</v>
      </c>
      <c r="K331" s="4"/>
    </row>
    <row r="332" spans="3:11" ht="12.75">
      <c r="C332" s="5"/>
      <c r="D332" s="1" t="s">
        <v>46</v>
      </c>
      <c r="E332" s="1">
        <v>5</v>
      </c>
      <c r="F332" s="1"/>
      <c r="G332" s="1"/>
      <c r="H332" s="1"/>
      <c r="I332" s="1"/>
      <c r="J332" s="6"/>
      <c r="K332" s="4"/>
    </row>
    <row r="333" spans="3:11" ht="12.75">
      <c r="C333" s="5">
        <v>41</v>
      </c>
      <c r="D333" s="1" t="s">
        <v>47</v>
      </c>
      <c r="E333" s="1">
        <v>150</v>
      </c>
      <c r="F333" s="1">
        <v>0.09</v>
      </c>
      <c r="G333" s="1">
        <v>2.295</v>
      </c>
      <c r="H333" s="1">
        <v>9.8</v>
      </c>
      <c r="I333" s="1">
        <v>36.96</v>
      </c>
      <c r="J333" s="6">
        <v>0.5</v>
      </c>
      <c r="K333" s="4"/>
    </row>
    <row r="334" spans="3:11" ht="12.75">
      <c r="C334" s="5"/>
      <c r="D334" s="1"/>
      <c r="E334" s="16">
        <f aca="true" t="shared" si="30" ref="E334:J334">SUM(E330:E333)</f>
        <v>385</v>
      </c>
      <c r="F334" s="16">
        <f t="shared" si="30"/>
        <v>9.149999999999999</v>
      </c>
      <c r="G334" s="16">
        <f t="shared" si="30"/>
        <v>17.115000000000002</v>
      </c>
      <c r="H334" s="16">
        <f t="shared" si="30"/>
        <v>50.28</v>
      </c>
      <c r="I334" s="16">
        <f t="shared" si="30"/>
        <v>369.9</v>
      </c>
      <c r="J334" s="18">
        <f t="shared" si="30"/>
        <v>1.4</v>
      </c>
      <c r="K334" s="4"/>
    </row>
    <row r="335" spans="3:11" ht="12.75">
      <c r="C335" s="5"/>
      <c r="D335" s="13" t="s">
        <v>185</v>
      </c>
      <c r="E335" s="1"/>
      <c r="F335" s="1"/>
      <c r="G335" s="1"/>
      <c r="H335" s="1"/>
      <c r="I335" s="1"/>
      <c r="J335" s="6"/>
      <c r="K335" s="4"/>
    </row>
    <row r="336" spans="3:11" ht="12.75">
      <c r="C336" s="5">
        <v>46</v>
      </c>
      <c r="D336" s="1" t="s">
        <v>51</v>
      </c>
      <c r="E336" s="1">
        <v>100</v>
      </c>
      <c r="F336" s="1">
        <v>0.3</v>
      </c>
      <c r="G336" s="1">
        <v>0.2</v>
      </c>
      <c r="H336" s="1">
        <v>16.3</v>
      </c>
      <c r="I336" s="1">
        <v>68</v>
      </c>
      <c r="J336" s="6">
        <v>2</v>
      </c>
      <c r="K336" s="4"/>
    </row>
    <row r="337" spans="3:11" ht="12.75">
      <c r="C337" s="5"/>
      <c r="D337" s="1"/>
      <c r="E337" s="1"/>
      <c r="F337" s="1"/>
      <c r="G337" s="1"/>
      <c r="H337" s="1"/>
      <c r="I337" s="1"/>
      <c r="J337" s="6"/>
      <c r="K337" s="4"/>
    </row>
    <row r="338" spans="3:11" ht="12.75">
      <c r="C338" s="5"/>
      <c r="D338" s="13" t="s">
        <v>193</v>
      </c>
      <c r="E338" s="1"/>
      <c r="F338" s="1"/>
      <c r="G338" s="1"/>
      <c r="H338" s="1"/>
      <c r="I338" s="1"/>
      <c r="J338" s="6"/>
      <c r="K338" s="4"/>
    </row>
    <row r="339" spans="3:11" ht="12.75">
      <c r="C339" s="5">
        <v>6</v>
      </c>
      <c r="D339" s="1" t="s">
        <v>102</v>
      </c>
      <c r="E339" s="1">
        <v>150</v>
      </c>
      <c r="F339" s="1">
        <v>1.8</v>
      </c>
      <c r="G339" s="1">
        <v>1.2</v>
      </c>
      <c r="H339" s="1">
        <v>9.9</v>
      </c>
      <c r="I339" s="1">
        <v>99.3</v>
      </c>
      <c r="J339" s="6">
        <v>5.31</v>
      </c>
      <c r="K339" s="4"/>
    </row>
    <row r="340" spans="3:11" ht="12.75">
      <c r="C340" s="17">
        <v>237</v>
      </c>
      <c r="D340" s="1" t="s">
        <v>100</v>
      </c>
      <c r="E340" s="1">
        <v>60</v>
      </c>
      <c r="F340" s="1">
        <v>9.84</v>
      </c>
      <c r="G340" s="1">
        <v>9.7</v>
      </c>
      <c r="H340" s="1">
        <v>4.9</v>
      </c>
      <c r="I340" s="1">
        <v>144</v>
      </c>
      <c r="J340" s="6">
        <v>0.7</v>
      </c>
      <c r="K340" s="4"/>
    </row>
    <row r="341" spans="3:11" ht="12.75">
      <c r="C341" s="5">
        <v>252</v>
      </c>
      <c r="D341" s="1" t="s">
        <v>101</v>
      </c>
      <c r="E341" s="1">
        <v>100</v>
      </c>
      <c r="F341" s="1">
        <v>2.28</v>
      </c>
      <c r="G341" s="1">
        <v>1.71</v>
      </c>
      <c r="H341" s="1">
        <v>9.6</v>
      </c>
      <c r="I341" s="1">
        <v>60.8</v>
      </c>
      <c r="J341" s="6">
        <v>0.02</v>
      </c>
      <c r="K341" s="4"/>
    </row>
    <row r="342" spans="3:11" ht="12.75">
      <c r="C342" s="17">
        <v>97</v>
      </c>
      <c r="D342" s="1" t="s">
        <v>226</v>
      </c>
      <c r="E342" s="20">
        <v>30</v>
      </c>
      <c r="F342" s="20">
        <v>0.38</v>
      </c>
      <c r="G342" s="20">
        <v>3.02</v>
      </c>
      <c r="H342" s="20">
        <v>2.3</v>
      </c>
      <c r="I342" s="20">
        <v>38.04</v>
      </c>
      <c r="J342" s="21">
        <v>3.4</v>
      </c>
      <c r="K342" s="4"/>
    </row>
    <row r="343" spans="3:11" ht="12.75">
      <c r="C343" s="5">
        <v>37</v>
      </c>
      <c r="D343" s="1" t="s">
        <v>64</v>
      </c>
      <c r="E343" s="1">
        <v>150</v>
      </c>
      <c r="F343" s="1">
        <v>0.03</v>
      </c>
      <c r="G343" s="1">
        <v>0</v>
      </c>
      <c r="H343" s="1">
        <v>20.22</v>
      </c>
      <c r="I343" s="1">
        <v>80.58</v>
      </c>
      <c r="J343" s="6">
        <v>0.6</v>
      </c>
      <c r="K343" s="4"/>
    </row>
    <row r="344" spans="3:11" ht="12.75">
      <c r="C344" s="5">
        <v>84</v>
      </c>
      <c r="D344" s="1" t="s">
        <v>21</v>
      </c>
      <c r="E344" s="1">
        <v>50</v>
      </c>
      <c r="F344" s="1">
        <v>3.6</v>
      </c>
      <c r="G344" s="1">
        <v>0.6</v>
      </c>
      <c r="H344" s="1">
        <v>23.2</v>
      </c>
      <c r="I344" s="1">
        <v>114.5</v>
      </c>
      <c r="J344" s="6">
        <v>0</v>
      </c>
      <c r="K344" s="4"/>
    </row>
    <row r="345" spans="3:11" ht="12.75">
      <c r="C345" s="5"/>
      <c r="D345" s="1"/>
      <c r="E345" s="16">
        <f aca="true" t="shared" si="31" ref="E345:J345">SUM(E339:E344)</f>
        <v>540</v>
      </c>
      <c r="F345" s="16">
        <f t="shared" si="31"/>
        <v>17.93</v>
      </c>
      <c r="G345" s="16">
        <f t="shared" si="31"/>
        <v>16.23</v>
      </c>
      <c r="H345" s="16">
        <f t="shared" si="31"/>
        <v>70.12</v>
      </c>
      <c r="I345" s="16">
        <f t="shared" si="31"/>
        <v>537.22</v>
      </c>
      <c r="J345" s="18">
        <f t="shared" si="31"/>
        <v>10.03</v>
      </c>
      <c r="K345" s="4"/>
    </row>
    <row r="346" spans="3:11" ht="12.75">
      <c r="C346" s="5"/>
      <c r="D346" s="13" t="s">
        <v>137</v>
      </c>
      <c r="E346" s="1"/>
      <c r="F346" s="1"/>
      <c r="G346" s="1"/>
      <c r="H346" s="1"/>
      <c r="I346" s="1"/>
      <c r="J346" s="6"/>
      <c r="K346" s="4"/>
    </row>
    <row r="347" spans="3:11" ht="12.75">
      <c r="C347" s="17">
        <v>79</v>
      </c>
      <c r="D347" s="1" t="s">
        <v>225</v>
      </c>
      <c r="E347" s="1">
        <v>50</v>
      </c>
      <c r="F347" s="1">
        <v>5.24</v>
      </c>
      <c r="G347" s="1">
        <v>5.45</v>
      </c>
      <c r="H347" s="1">
        <v>16.53</v>
      </c>
      <c r="I347" s="1">
        <v>147.5</v>
      </c>
      <c r="J347" s="6">
        <v>0.03</v>
      </c>
      <c r="K347" s="4"/>
    </row>
    <row r="348" spans="3:11" ht="12.75">
      <c r="C348" s="5">
        <v>32</v>
      </c>
      <c r="D348" s="1" t="s">
        <v>53</v>
      </c>
      <c r="E348" s="1">
        <v>150</v>
      </c>
      <c r="F348" s="1">
        <v>4.35</v>
      </c>
      <c r="G348" s="1">
        <v>3.75</v>
      </c>
      <c r="H348" s="1">
        <v>7.2</v>
      </c>
      <c r="I348" s="1">
        <v>81</v>
      </c>
      <c r="J348" s="6">
        <v>1.95</v>
      </c>
      <c r="K348" s="4"/>
    </row>
    <row r="349" spans="3:11" ht="12.75">
      <c r="C349" s="5"/>
      <c r="D349" s="1"/>
      <c r="E349" s="16">
        <f aca="true" t="shared" si="32" ref="E349:J349">SUM(E347:E348)</f>
        <v>200</v>
      </c>
      <c r="F349" s="16">
        <f t="shared" si="32"/>
        <v>9.59</v>
      </c>
      <c r="G349" s="16">
        <f t="shared" si="32"/>
        <v>9.2</v>
      </c>
      <c r="H349" s="16">
        <f t="shared" si="32"/>
        <v>23.73</v>
      </c>
      <c r="I349" s="16">
        <f t="shared" si="32"/>
        <v>228.5</v>
      </c>
      <c r="J349" s="18">
        <f t="shared" si="32"/>
        <v>1.98</v>
      </c>
      <c r="K349" s="4"/>
    </row>
    <row r="350" spans="3:11" ht="12.75">
      <c r="C350" s="5"/>
      <c r="D350" s="13" t="s">
        <v>205</v>
      </c>
      <c r="E350" s="1"/>
      <c r="F350" s="1"/>
      <c r="G350" s="1"/>
      <c r="H350" s="1"/>
      <c r="I350" s="1"/>
      <c r="J350" s="6"/>
      <c r="K350" s="4"/>
    </row>
    <row r="351" spans="3:11" ht="12.75">
      <c r="C351" s="17">
        <v>212</v>
      </c>
      <c r="D351" s="20" t="s">
        <v>204</v>
      </c>
      <c r="E351" s="40">
        <v>80</v>
      </c>
      <c r="F351" s="20">
        <v>15.65</v>
      </c>
      <c r="G351" s="20">
        <v>2.17</v>
      </c>
      <c r="H351" s="20">
        <v>4.23</v>
      </c>
      <c r="I351" s="20">
        <v>145.98</v>
      </c>
      <c r="J351" s="21">
        <v>0.44</v>
      </c>
      <c r="K351" s="4"/>
    </row>
    <row r="352" spans="3:11" ht="12.75">
      <c r="C352" s="47">
        <v>265</v>
      </c>
      <c r="D352" s="22" t="s">
        <v>224</v>
      </c>
      <c r="E352" s="4">
        <v>100</v>
      </c>
      <c r="F352" s="22">
        <v>2.07</v>
      </c>
      <c r="G352" s="22">
        <v>3.54</v>
      </c>
      <c r="H352" s="22">
        <v>9.27</v>
      </c>
      <c r="I352" s="22">
        <v>94.34</v>
      </c>
      <c r="J352" s="23">
        <v>5.07</v>
      </c>
      <c r="K352" s="4"/>
    </row>
    <row r="353" spans="3:11" ht="12.75">
      <c r="C353" s="5">
        <v>84</v>
      </c>
      <c r="D353" s="1" t="s">
        <v>21</v>
      </c>
      <c r="E353" s="1">
        <v>20</v>
      </c>
      <c r="F353" s="1">
        <v>1.4</v>
      </c>
      <c r="G353" s="1">
        <v>0.2</v>
      </c>
      <c r="H353" s="1">
        <v>9.3</v>
      </c>
      <c r="I353" s="1">
        <v>45.8</v>
      </c>
      <c r="J353" s="6">
        <v>0</v>
      </c>
      <c r="K353" s="4"/>
    </row>
    <row r="354" spans="3:11" ht="12.75">
      <c r="C354" s="5">
        <v>41</v>
      </c>
      <c r="D354" s="1" t="s">
        <v>47</v>
      </c>
      <c r="E354" s="1">
        <v>150</v>
      </c>
      <c r="F354" s="1">
        <v>0.09</v>
      </c>
      <c r="G354" s="1">
        <v>2.295</v>
      </c>
      <c r="H354" s="1">
        <v>9.8</v>
      </c>
      <c r="I354" s="1">
        <v>36.96</v>
      </c>
      <c r="J354" s="6">
        <v>0.5</v>
      </c>
      <c r="K354" s="4"/>
    </row>
    <row r="355" spans="3:11" ht="12.75">
      <c r="C355" s="5"/>
      <c r="D355" s="1"/>
      <c r="E355" s="16">
        <f aca="true" t="shared" si="33" ref="E355:J355">SUM(E351:E354)</f>
        <v>350</v>
      </c>
      <c r="F355" s="16">
        <f t="shared" si="33"/>
        <v>19.209999999999997</v>
      </c>
      <c r="G355" s="16">
        <f t="shared" si="33"/>
        <v>8.205</v>
      </c>
      <c r="H355" s="16">
        <f t="shared" si="33"/>
        <v>32.6</v>
      </c>
      <c r="I355" s="16">
        <f t="shared" si="33"/>
        <v>323.08</v>
      </c>
      <c r="J355" s="18">
        <f t="shared" si="33"/>
        <v>6.010000000000001</v>
      </c>
      <c r="K355" s="4"/>
    </row>
    <row r="356" spans="3:11" ht="12.75">
      <c r="C356" s="5"/>
      <c r="D356" s="1" t="s">
        <v>134</v>
      </c>
      <c r="E356" s="1">
        <f aca="true" t="shared" si="34" ref="E356:J356">SUM(E334+E336+E345+E349+E355)</f>
        <v>1575</v>
      </c>
      <c r="F356" s="1">
        <f t="shared" si="34"/>
        <v>56.17999999999999</v>
      </c>
      <c r="G356" s="1">
        <f t="shared" si="34"/>
        <v>50.95</v>
      </c>
      <c r="H356" s="1">
        <f t="shared" si="34"/>
        <v>193.02999999999997</v>
      </c>
      <c r="I356" s="1">
        <f t="shared" si="34"/>
        <v>1526.6999999999998</v>
      </c>
      <c r="J356" s="6">
        <f t="shared" si="34"/>
        <v>21.42</v>
      </c>
      <c r="K356" s="4"/>
    </row>
    <row r="357" spans="3:17" ht="12.75">
      <c r="C357" s="5"/>
      <c r="D357" s="1" t="s">
        <v>56</v>
      </c>
      <c r="E357" s="1"/>
      <c r="F357" s="16">
        <v>42</v>
      </c>
      <c r="G357" s="16">
        <v>47</v>
      </c>
      <c r="H357" s="16">
        <v>203</v>
      </c>
      <c r="I357" s="16">
        <v>1400</v>
      </c>
      <c r="J357" s="18">
        <v>45</v>
      </c>
      <c r="K357" s="4"/>
      <c r="L357" s="4"/>
      <c r="M357" s="4"/>
      <c r="N357" s="4"/>
      <c r="O357" s="4"/>
      <c r="P357" s="4"/>
      <c r="Q357" s="4"/>
    </row>
    <row r="358" spans="3:11" ht="12.75">
      <c r="C358" s="5"/>
      <c r="D358" s="1" t="s">
        <v>18</v>
      </c>
      <c r="E358" s="1"/>
      <c r="F358" s="1">
        <f>F356-F357</f>
        <v>14.179999999999993</v>
      </c>
      <c r="G358" s="1">
        <f>G356-G357</f>
        <v>3.950000000000003</v>
      </c>
      <c r="H358" s="1">
        <f>H356-H357</f>
        <v>-9.970000000000027</v>
      </c>
      <c r="I358" s="1">
        <f>I356-I357</f>
        <v>126.69999999999982</v>
      </c>
      <c r="J358" s="6">
        <f>J356-J357</f>
        <v>-23.58</v>
      </c>
      <c r="K358" s="4"/>
    </row>
    <row r="359" spans="3:11" ht="12.75">
      <c r="C359" s="5"/>
      <c r="D359" s="1"/>
      <c r="E359" s="1"/>
      <c r="F359" s="1"/>
      <c r="G359" s="1"/>
      <c r="H359" s="1"/>
      <c r="I359" s="1"/>
      <c r="J359" s="6"/>
      <c r="K359" s="4"/>
    </row>
    <row r="360" spans="3:11" ht="12.75">
      <c r="C360" s="5"/>
      <c r="D360" s="1"/>
      <c r="E360" s="1"/>
      <c r="F360" s="1"/>
      <c r="G360" s="1"/>
      <c r="H360" s="1"/>
      <c r="I360" s="1"/>
      <c r="J360" s="6"/>
      <c r="K360" s="4"/>
    </row>
    <row r="361" spans="3:11" ht="12.75">
      <c r="C361" s="5"/>
      <c r="D361" s="1"/>
      <c r="E361" s="1"/>
      <c r="F361" s="1"/>
      <c r="G361" s="1"/>
      <c r="H361" s="1"/>
      <c r="I361" s="1"/>
      <c r="J361" s="6"/>
      <c r="K361" s="4"/>
    </row>
    <row r="362" spans="3:11" ht="12.75">
      <c r="C362" s="5"/>
      <c r="D362" s="1"/>
      <c r="E362" s="1"/>
      <c r="F362" s="1"/>
      <c r="G362" s="1"/>
      <c r="H362" s="1"/>
      <c r="I362" s="1"/>
      <c r="J362" s="6"/>
      <c r="K362" s="4"/>
    </row>
    <row r="363" spans="3:11" ht="12.75">
      <c r="C363" s="5"/>
      <c r="D363" s="1"/>
      <c r="E363" s="1"/>
      <c r="F363" s="1"/>
      <c r="G363" s="1"/>
      <c r="H363" s="1"/>
      <c r="I363" s="1"/>
      <c r="J363" s="6"/>
      <c r="K363" s="4"/>
    </row>
    <row r="364" spans="3:11" ht="12.75">
      <c r="C364" s="5"/>
      <c r="D364" s="1"/>
      <c r="E364" s="1"/>
      <c r="F364" s="1"/>
      <c r="G364" s="1"/>
      <c r="H364" s="1"/>
      <c r="I364" s="1"/>
      <c r="J364" s="6"/>
      <c r="K364" s="4"/>
    </row>
    <row r="365" spans="3:11" ht="12.75">
      <c r="C365" s="5"/>
      <c r="D365" s="1"/>
      <c r="E365" s="1"/>
      <c r="F365" s="1"/>
      <c r="G365" s="1"/>
      <c r="H365" s="1"/>
      <c r="I365" s="1"/>
      <c r="J365" s="6"/>
      <c r="K365" s="4"/>
    </row>
    <row r="366" spans="3:11" ht="12.75">
      <c r="C366" s="5"/>
      <c r="D366" s="1"/>
      <c r="E366" s="1"/>
      <c r="F366" s="1"/>
      <c r="G366" s="1"/>
      <c r="H366" s="1"/>
      <c r="I366" s="1"/>
      <c r="J366" s="6"/>
      <c r="K366" s="4"/>
    </row>
    <row r="367" spans="3:11" ht="13.5" thickBot="1">
      <c r="C367" s="7"/>
      <c r="D367" s="8"/>
      <c r="E367" s="8"/>
      <c r="F367" s="8"/>
      <c r="G367" s="8"/>
      <c r="H367" s="8"/>
      <c r="I367" s="8"/>
      <c r="J367" s="9"/>
      <c r="K367" s="4"/>
    </row>
    <row r="371" spans="3:4" ht="12.75">
      <c r="C371" s="120" t="s">
        <v>67</v>
      </c>
      <c r="D371" s="120"/>
    </row>
    <row r="372" spans="3:4" ht="12.75">
      <c r="C372" s="120" t="s">
        <v>12</v>
      </c>
      <c r="D372" s="120"/>
    </row>
    <row r="373" spans="3:4" ht="12.75">
      <c r="C373" s="120" t="s">
        <v>10</v>
      </c>
      <c r="D373" s="120"/>
    </row>
    <row r="374" spans="3:4" ht="12.75">
      <c r="C374" s="120" t="s">
        <v>167</v>
      </c>
      <c r="D374" s="120"/>
    </row>
    <row r="378" ht="13.5" thickBot="1"/>
    <row r="379" spans="3:11" ht="12.75">
      <c r="C379" s="121" t="s">
        <v>0</v>
      </c>
      <c r="D379" s="116" t="s">
        <v>1</v>
      </c>
      <c r="E379" s="116" t="s">
        <v>2</v>
      </c>
      <c r="F379" s="94" t="s">
        <v>3</v>
      </c>
      <c r="G379" s="95"/>
      <c r="H379" s="96"/>
      <c r="I379" s="116" t="s">
        <v>7</v>
      </c>
      <c r="J379" s="114" t="s">
        <v>8</v>
      </c>
      <c r="K379" s="4"/>
    </row>
    <row r="380" spans="3:11" ht="26.25">
      <c r="C380" s="122"/>
      <c r="D380" s="117"/>
      <c r="E380" s="117"/>
      <c r="F380" s="3" t="s">
        <v>4</v>
      </c>
      <c r="G380" s="3" t="s">
        <v>5</v>
      </c>
      <c r="H380" s="3" t="s">
        <v>6</v>
      </c>
      <c r="I380" s="117"/>
      <c r="J380" s="115"/>
      <c r="K380" s="4"/>
    </row>
    <row r="381" spans="3:11" ht="12.75">
      <c r="C381" s="5"/>
      <c r="D381" s="13" t="s">
        <v>194</v>
      </c>
      <c r="E381" s="1"/>
      <c r="F381" s="1"/>
      <c r="G381" s="1"/>
      <c r="H381" s="1"/>
      <c r="I381" s="1"/>
      <c r="J381" s="6"/>
      <c r="K381" s="4"/>
    </row>
    <row r="382" spans="3:11" ht="12.75">
      <c r="C382" s="5">
        <v>158</v>
      </c>
      <c r="D382" s="1" t="s">
        <v>68</v>
      </c>
      <c r="E382" s="1">
        <v>200</v>
      </c>
      <c r="F382" s="1">
        <v>6.35</v>
      </c>
      <c r="G382" s="1">
        <v>8.51</v>
      </c>
      <c r="H382" s="1">
        <v>21.86</v>
      </c>
      <c r="I382" s="1">
        <v>187</v>
      </c>
      <c r="J382" s="6">
        <v>1.95</v>
      </c>
      <c r="K382" s="4"/>
    </row>
    <row r="383" spans="3:11" ht="12.75">
      <c r="C383" s="5">
        <v>70</v>
      </c>
      <c r="D383" s="1" t="s">
        <v>21</v>
      </c>
      <c r="E383" s="1">
        <v>30</v>
      </c>
      <c r="F383" s="1">
        <v>2.3</v>
      </c>
      <c r="G383" s="1">
        <v>4.4</v>
      </c>
      <c r="H383" s="1">
        <v>14.62</v>
      </c>
      <c r="I383" s="1">
        <v>108</v>
      </c>
      <c r="J383" s="6">
        <v>0</v>
      </c>
      <c r="K383" s="4"/>
    </row>
    <row r="384" spans="3:11" ht="12.75">
      <c r="C384" s="5"/>
      <c r="D384" s="1" t="s">
        <v>46</v>
      </c>
      <c r="E384" s="1">
        <v>5</v>
      </c>
      <c r="F384" s="1"/>
      <c r="G384" s="1"/>
      <c r="H384" s="1"/>
      <c r="I384" s="1"/>
      <c r="J384" s="6"/>
      <c r="K384" s="4"/>
    </row>
    <row r="385" spans="3:11" ht="12.75">
      <c r="C385" s="5">
        <v>41</v>
      </c>
      <c r="D385" s="1" t="s">
        <v>47</v>
      </c>
      <c r="E385" s="1">
        <v>150</v>
      </c>
      <c r="F385" s="1">
        <v>0.09</v>
      </c>
      <c r="G385" s="1">
        <v>2.295</v>
      </c>
      <c r="H385" s="1">
        <v>9.8</v>
      </c>
      <c r="I385" s="1">
        <v>36.96</v>
      </c>
      <c r="J385" s="6">
        <v>0.5</v>
      </c>
      <c r="K385" s="4"/>
    </row>
    <row r="386" spans="3:11" ht="12.75">
      <c r="C386" s="5"/>
      <c r="D386" s="1"/>
      <c r="E386" s="16">
        <f aca="true" t="shared" si="35" ref="E386:J386">SUM(E382:E385)</f>
        <v>385</v>
      </c>
      <c r="F386" s="16">
        <f t="shared" si="35"/>
        <v>8.739999999999998</v>
      </c>
      <c r="G386" s="16">
        <f t="shared" si="35"/>
        <v>15.205</v>
      </c>
      <c r="H386" s="16">
        <f t="shared" si="35"/>
        <v>46.28</v>
      </c>
      <c r="I386" s="16">
        <f t="shared" si="35"/>
        <v>331.96</v>
      </c>
      <c r="J386" s="18">
        <f t="shared" si="35"/>
        <v>2.45</v>
      </c>
      <c r="K386" s="4"/>
    </row>
    <row r="387" spans="3:11" ht="12.75">
      <c r="C387" s="5"/>
      <c r="D387" s="13" t="s">
        <v>195</v>
      </c>
      <c r="E387" s="1"/>
      <c r="F387" s="1"/>
      <c r="G387" s="1"/>
      <c r="H387" s="1"/>
      <c r="I387" s="1"/>
      <c r="J387" s="6"/>
      <c r="K387" s="4"/>
    </row>
    <row r="388" spans="3:11" ht="12.75">
      <c r="C388" s="5">
        <v>124</v>
      </c>
      <c r="D388" s="1" t="s">
        <v>220</v>
      </c>
      <c r="E388" s="1">
        <v>150</v>
      </c>
      <c r="F388" s="1">
        <v>0.3</v>
      </c>
      <c r="G388" s="1">
        <v>0</v>
      </c>
      <c r="H388" s="1">
        <v>15.15</v>
      </c>
      <c r="I388" s="1">
        <v>59.54</v>
      </c>
      <c r="J388" s="6">
        <v>9.3</v>
      </c>
      <c r="K388" s="4"/>
    </row>
    <row r="389" spans="3:11" ht="12.75">
      <c r="C389" s="5"/>
      <c r="D389" s="1"/>
      <c r="E389" s="1"/>
      <c r="F389" s="1"/>
      <c r="G389" s="1"/>
      <c r="H389" s="1"/>
      <c r="I389" s="1"/>
      <c r="J389" s="6"/>
      <c r="K389" s="4"/>
    </row>
    <row r="390" spans="3:11" ht="12.75">
      <c r="C390" s="5"/>
      <c r="D390" s="13" t="s">
        <v>212</v>
      </c>
      <c r="E390" s="1"/>
      <c r="F390" s="1"/>
      <c r="G390" s="1"/>
      <c r="H390" s="1"/>
      <c r="I390" s="1"/>
      <c r="J390" s="6"/>
      <c r="K390" s="4"/>
    </row>
    <row r="391" spans="3:11" ht="12.75">
      <c r="C391" s="17">
        <v>8</v>
      </c>
      <c r="D391" s="1" t="s">
        <v>159</v>
      </c>
      <c r="E391" s="1">
        <v>150</v>
      </c>
      <c r="F391" s="1">
        <v>3.6</v>
      </c>
      <c r="G391" s="1">
        <v>4.8</v>
      </c>
      <c r="H391" s="1">
        <v>6.6</v>
      </c>
      <c r="I391" s="1">
        <v>68.5</v>
      </c>
      <c r="J391" s="6">
        <v>6.8</v>
      </c>
      <c r="K391" s="4"/>
    </row>
    <row r="392" spans="3:11" ht="12.75">
      <c r="C392" s="5">
        <v>263</v>
      </c>
      <c r="D392" s="15" t="s">
        <v>103</v>
      </c>
      <c r="E392" s="1">
        <v>60</v>
      </c>
      <c r="F392" s="1">
        <v>6.9</v>
      </c>
      <c r="G392" s="1">
        <v>7.5</v>
      </c>
      <c r="H392" s="1">
        <v>4.9</v>
      </c>
      <c r="I392" s="1">
        <v>116.7</v>
      </c>
      <c r="J392" s="6">
        <v>0.13</v>
      </c>
      <c r="K392" s="4"/>
    </row>
    <row r="393" spans="3:11" ht="12.75">
      <c r="C393" s="5">
        <v>185</v>
      </c>
      <c r="D393" s="1" t="s">
        <v>211</v>
      </c>
      <c r="E393" s="1">
        <v>100</v>
      </c>
      <c r="F393" s="1">
        <v>5.7</v>
      </c>
      <c r="G393" s="1">
        <v>4.82</v>
      </c>
      <c r="H393" s="1">
        <v>27.45</v>
      </c>
      <c r="I393" s="1">
        <v>202</v>
      </c>
      <c r="J393" s="6">
        <v>0</v>
      </c>
      <c r="K393" s="4"/>
    </row>
    <row r="394" spans="3:11" ht="12.75">
      <c r="C394" s="17">
        <v>100</v>
      </c>
      <c r="D394" s="1" t="s">
        <v>139</v>
      </c>
      <c r="E394" s="1">
        <v>50</v>
      </c>
      <c r="F394" s="1">
        <v>0.96</v>
      </c>
      <c r="G394" s="1">
        <v>5.04</v>
      </c>
      <c r="H394" s="1">
        <v>3.95</v>
      </c>
      <c r="I394" s="1">
        <v>65.11</v>
      </c>
      <c r="J394" s="6">
        <v>24.18</v>
      </c>
      <c r="K394" s="4"/>
    </row>
    <row r="395" spans="3:11" ht="12.75">
      <c r="C395" s="5">
        <v>38</v>
      </c>
      <c r="D395" s="1" t="s">
        <v>73</v>
      </c>
      <c r="E395" s="1">
        <v>150</v>
      </c>
      <c r="F395" s="1">
        <v>0.1</v>
      </c>
      <c r="G395" s="1">
        <v>0</v>
      </c>
      <c r="H395" s="1">
        <v>18.68</v>
      </c>
      <c r="I395" s="1">
        <v>78.3</v>
      </c>
      <c r="J395" s="6">
        <v>1.35</v>
      </c>
      <c r="K395" s="4"/>
    </row>
    <row r="396" spans="3:11" ht="12.75">
      <c r="C396" s="5">
        <v>84</v>
      </c>
      <c r="D396" s="1" t="s">
        <v>21</v>
      </c>
      <c r="E396" s="1">
        <v>50</v>
      </c>
      <c r="F396" s="1">
        <v>3.6</v>
      </c>
      <c r="G396" s="1">
        <v>0.6</v>
      </c>
      <c r="H396" s="1">
        <v>23.2</v>
      </c>
      <c r="I396" s="1">
        <v>114.5</v>
      </c>
      <c r="J396" s="6">
        <v>0</v>
      </c>
      <c r="K396" s="4"/>
    </row>
    <row r="397" spans="3:11" ht="12.75">
      <c r="C397" s="5"/>
      <c r="D397" s="1"/>
      <c r="E397" s="16">
        <f aca="true" t="shared" si="36" ref="E397:J397">SUM(E391:E396)</f>
        <v>560</v>
      </c>
      <c r="F397" s="16">
        <f t="shared" si="36"/>
        <v>20.860000000000003</v>
      </c>
      <c r="G397" s="16">
        <f t="shared" si="36"/>
        <v>22.76</v>
      </c>
      <c r="H397" s="16">
        <f t="shared" si="36"/>
        <v>84.78</v>
      </c>
      <c r="I397" s="16">
        <f t="shared" si="36"/>
        <v>645.11</v>
      </c>
      <c r="J397" s="18">
        <f t="shared" si="36"/>
        <v>32.46</v>
      </c>
      <c r="K397" s="4"/>
    </row>
    <row r="398" spans="3:11" ht="12.75">
      <c r="C398" s="5"/>
      <c r="D398" s="1"/>
      <c r="E398" s="1"/>
      <c r="F398" s="1"/>
      <c r="G398" s="1"/>
      <c r="H398" s="1"/>
      <c r="I398" s="1"/>
      <c r="J398" s="6"/>
      <c r="K398" s="4"/>
    </row>
    <row r="399" spans="3:11" ht="12.75">
      <c r="C399" s="5"/>
      <c r="D399" s="13" t="s">
        <v>218</v>
      </c>
      <c r="E399" s="1"/>
      <c r="F399" s="1"/>
      <c r="G399" s="1"/>
      <c r="H399" s="1"/>
      <c r="I399" s="1"/>
      <c r="J399" s="6"/>
      <c r="K399" s="4"/>
    </row>
    <row r="400" spans="3:11" ht="12.75">
      <c r="C400" s="5">
        <v>75</v>
      </c>
      <c r="D400" s="1" t="s">
        <v>216</v>
      </c>
      <c r="E400" s="1">
        <v>50</v>
      </c>
      <c r="F400" s="1">
        <v>0.9</v>
      </c>
      <c r="G400" s="1">
        <v>1.8</v>
      </c>
      <c r="H400" s="1">
        <v>27.9</v>
      </c>
      <c r="I400" s="1">
        <v>127.94</v>
      </c>
      <c r="J400" s="6">
        <v>0.8</v>
      </c>
      <c r="K400" s="4"/>
    </row>
    <row r="401" spans="3:11" ht="12.75">
      <c r="C401" s="5">
        <v>41</v>
      </c>
      <c r="D401" s="1" t="s">
        <v>47</v>
      </c>
      <c r="E401" s="1">
        <v>150</v>
      </c>
      <c r="F401" s="1">
        <v>0.09</v>
      </c>
      <c r="G401" s="1">
        <v>2.295</v>
      </c>
      <c r="H401" s="1">
        <v>9.8</v>
      </c>
      <c r="I401" s="1">
        <v>36.96</v>
      </c>
      <c r="J401" s="6">
        <v>0.5</v>
      </c>
      <c r="K401" s="4"/>
    </row>
    <row r="402" spans="3:11" ht="12.75">
      <c r="C402" s="5"/>
      <c r="D402" s="1"/>
      <c r="E402" s="16">
        <f aca="true" t="shared" si="37" ref="E402:J402">SUM(E400:E401)</f>
        <v>200</v>
      </c>
      <c r="F402" s="16">
        <f t="shared" si="37"/>
        <v>0.99</v>
      </c>
      <c r="G402" s="16">
        <f t="shared" si="37"/>
        <v>4.095</v>
      </c>
      <c r="H402" s="16">
        <f t="shared" si="37"/>
        <v>37.7</v>
      </c>
      <c r="I402" s="16">
        <f t="shared" si="37"/>
        <v>164.9</v>
      </c>
      <c r="J402" s="18">
        <f t="shared" si="37"/>
        <v>1.3</v>
      </c>
      <c r="K402" s="4"/>
    </row>
    <row r="403" spans="3:11" ht="12.75">
      <c r="C403" s="5"/>
      <c r="D403" s="13" t="s">
        <v>196</v>
      </c>
      <c r="E403" s="1"/>
      <c r="F403" s="1"/>
      <c r="G403" s="1"/>
      <c r="H403" s="1"/>
      <c r="I403" s="1"/>
      <c r="J403" s="6"/>
      <c r="K403" s="4"/>
    </row>
    <row r="404" spans="3:11" ht="12.75">
      <c r="C404" s="17">
        <v>193</v>
      </c>
      <c r="D404" s="1" t="s">
        <v>92</v>
      </c>
      <c r="E404" s="1">
        <v>150</v>
      </c>
      <c r="F404" s="1">
        <v>5.6</v>
      </c>
      <c r="G404" s="1">
        <v>3.9</v>
      </c>
      <c r="H404" s="1">
        <v>11</v>
      </c>
      <c r="I404" s="1">
        <v>170.45</v>
      </c>
      <c r="J404" s="6">
        <v>6.13</v>
      </c>
      <c r="K404" s="4"/>
    </row>
    <row r="405" spans="3:11" ht="12.75">
      <c r="C405" s="5">
        <v>41</v>
      </c>
      <c r="D405" s="1" t="s">
        <v>47</v>
      </c>
      <c r="E405" s="1">
        <v>150</v>
      </c>
      <c r="F405" s="1">
        <v>0.09</v>
      </c>
      <c r="G405" s="1">
        <v>2.295</v>
      </c>
      <c r="H405" s="1">
        <v>9.8</v>
      </c>
      <c r="I405" s="1">
        <v>36.96</v>
      </c>
      <c r="J405" s="6">
        <v>0.5</v>
      </c>
      <c r="K405" s="4"/>
    </row>
    <row r="406" spans="3:11" ht="12.75">
      <c r="C406" s="5">
        <v>84</v>
      </c>
      <c r="D406" s="1" t="s">
        <v>21</v>
      </c>
      <c r="E406" s="1">
        <v>20</v>
      </c>
      <c r="F406" s="1">
        <v>1.4</v>
      </c>
      <c r="G406" s="1">
        <v>0.2</v>
      </c>
      <c r="H406" s="1">
        <v>9.3</v>
      </c>
      <c r="I406" s="1">
        <v>45.8</v>
      </c>
      <c r="J406" s="6">
        <v>0</v>
      </c>
      <c r="K406" s="4"/>
    </row>
    <row r="407" spans="3:11" ht="12.75">
      <c r="C407" s="5">
        <v>110</v>
      </c>
      <c r="D407" s="1" t="s">
        <v>42</v>
      </c>
      <c r="E407" s="22">
        <v>20</v>
      </c>
      <c r="F407" s="22">
        <v>4.8</v>
      </c>
      <c r="G407" s="22">
        <v>6.1</v>
      </c>
      <c r="H407" s="22">
        <v>0</v>
      </c>
      <c r="I407" s="22">
        <v>75.8</v>
      </c>
      <c r="J407" s="23">
        <v>0.1</v>
      </c>
      <c r="K407" s="4"/>
    </row>
    <row r="408" spans="3:11" ht="12.75">
      <c r="C408" s="5"/>
      <c r="D408" s="1"/>
      <c r="E408" s="16">
        <f aca="true" t="shared" si="38" ref="E408:J408">SUM(E404:E407)</f>
        <v>340</v>
      </c>
      <c r="F408" s="16">
        <f t="shared" si="38"/>
        <v>11.89</v>
      </c>
      <c r="G408" s="16">
        <f t="shared" si="38"/>
        <v>12.495000000000001</v>
      </c>
      <c r="H408" s="16">
        <f t="shared" si="38"/>
        <v>30.1</v>
      </c>
      <c r="I408" s="16">
        <f t="shared" si="38"/>
        <v>329.01</v>
      </c>
      <c r="J408" s="18">
        <f t="shared" si="38"/>
        <v>6.7299999999999995</v>
      </c>
      <c r="K408" s="4"/>
    </row>
    <row r="409" spans="3:11" ht="12.75">
      <c r="C409" s="46"/>
      <c r="D409" s="4"/>
      <c r="E409" s="4"/>
      <c r="F409" s="4"/>
      <c r="G409" s="4"/>
      <c r="H409" s="4"/>
      <c r="I409" s="4"/>
      <c r="J409" s="19"/>
      <c r="K409" s="4"/>
    </row>
    <row r="410" spans="3:17" ht="12.75">
      <c r="C410" s="5"/>
      <c r="D410" s="1" t="s">
        <v>55</v>
      </c>
      <c r="E410" s="1">
        <f aca="true" t="shared" si="39" ref="E410:J410">SUM(E386+E388+E397+E402+E408)</f>
        <v>1635</v>
      </c>
      <c r="F410" s="1">
        <f t="shared" si="39"/>
        <v>42.78</v>
      </c>
      <c r="G410" s="1">
        <f t="shared" si="39"/>
        <v>54.55500000000001</v>
      </c>
      <c r="H410" s="1">
        <f t="shared" si="39"/>
        <v>214.01000000000002</v>
      </c>
      <c r="I410" s="1">
        <f t="shared" si="39"/>
        <v>1530.5200000000002</v>
      </c>
      <c r="J410" s="6">
        <f t="shared" si="39"/>
        <v>52.239999999999995</v>
      </c>
      <c r="K410" s="4"/>
      <c r="L410" s="4"/>
      <c r="M410" s="4"/>
      <c r="N410" s="4"/>
      <c r="O410" s="4"/>
      <c r="P410" s="4"/>
      <c r="Q410" s="4"/>
    </row>
    <row r="411" spans="3:17" ht="12.75">
      <c r="C411" s="5"/>
      <c r="D411" s="1" t="s">
        <v>56</v>
      </c>
      <c r="E411" s="1"/>
      <c r="F411" s="16">
        <v>42</v>
      </c>
      <c r="G411" s="16">
        <v>47</v>
      </c>
      <c r="H411" s="16">
        <v>203</v>
      </c>
      <c r="I411" s="16">
        <v>1400</v>
      </c>
      <c r="J411" s="18">
        <v>45</v>
      </c>
      <c r="K411" s="4"/>
      <c r="L411" s="4"/>
      <c r="M411" s="4"/>
      <c r="N411" s="4"/>
      <c r="O411" s="4"/>
      <c r="P411" s="4"/>
      <c r="Q411" s="4"/>
    </row>
    <row r="412" spans="3:11" ht="12.75">
      <c r="C412" s="5"/>
      <c r="D412" s="1" t="s">
        <v>18</v>
      </c>
      <c r="E412" s="1"/>
      <c r="F412" s="1">
        <f>F410-F411</f>
        <v>0.7800000000000011</v>
      </c>
      <c r="G412" s="1">
        <f>G410-G411</f>
        <v>7.555000000000007</v>
      </c>
      <c r="H412" s="1">
        <f>H410-H411</f>
        <v>11.01000000000002</v>
      </c>
      <c r="I412" s="1">
        <f>I410-I411</f>
        <v>130.5200000000002</v>
      </c>
      <c r="J412" s="6">
        <f>J410-J411</f>
        <v>7.239999999999995</v>
      </c>
      <c r="K412" s="4"/>
    </row>
    <row r="413" spans="3:11" ht="12.75">
      <c r="C413" s="5"/>
      <c r="D413" s="1"/>
      <c r="E413" s="1"/>
      <c r="F413" s="1"/>
      <c r="G413" s="1"/>
      <c r="H413" s="1"/>
      <c r="I413" s="1"/>
      <c r="J413" s="6"/>
      <c r="K413" s="4"/>
    </row>
    <row r="414" spans="3:11" ht="12.75">
      <c r="C414" s="5"/>
      <c r="D414" s="1"/>
      <c r="E414" s="1"/>
      <c r="F414" s="1"/>
      <c r="G414" s="1"/>
      <c r="H414" s="1"/>
      <c r="I414" s="1"/>
      <c r="J414" s="6"/>
      <c r="K414" s="4"/>
    </row>
    <row r="415" spans="3:11" ht="12.75">
      <c r="C415" s="5"/>
      <c r="D415" s="1"/>
      <c r="E415" s="1"/>
      <c r="F415" s="1"/>
      <c r="G415" s="1"/>
      <c r="H415" s="1"/>
      <c r="I415" s="1"/>
      <c r="J415" s="6"/>
      <c r="K415" s="4"/>
    </row>
    <row r="416" spans="3:11" ht="12.75">
      <c r="C416" s="5"/>
      <c r="D416" s="1"/>
      <c r="E416" s="1"/>
      <c r="F416" s="1"/>
      <c r="G416" s="1"/>
      <c r="H416" s="1"/>
      <c r="I416" s="1"/>
      <c r="J416" s="6"/>
      <c r="K416" s="4"/>
    </row>
    <row r="417" spans="3:11" ht="12.75">
      <c r="C417" s="5"/>
      <c r="D417" s="1"/>
      <c r="E417" s="1"/>
      <c r="F417" s="1"/>
      <c r="G417" s="1"/>
      <c r="H417" s="1"/>
      <c r="I417" s="1"/>
      <c r="J417" s="6"/>
      <c r="K417" s="4"/>
    </row>
    <row r="418" spans="3:11" ht="12.75">
      <c r="C418" s="5"/>
      <c r="D418" s="1"/>
      <c r="E418" s="1"/>
      <c r="F418" s="1"/>
      <c r="G418" s="1"/>
      <c r="H418" s="1"/>
      <c r="I418" s="1"/>
      <c r="J418" s="6"/>
      <c r="K418" s="4"/>
    </row>
    <row r="419" spans="3:11" ht="12.75">
      <c r="C419" s="5"/>
      <c r="D419" s="1"/>
      <c r="E419" s="1"/>
      <c r="F419" s="1"/>
      <c r="G419" s="1"/>
      <c r="H419" s="1"/>
      <c r="I419" s="1"/>
      <c r="J419" s="6"/>
      <c r="K419" s="4"/>
    </row>
    <row r="420" spans="3:10" ht="13.5" thickBot="1">
      <c r="C420" s="7"/>
      <c r="D420" s="8"/>
      <c r="E420" s="8"/>
      <c r="F420" s="8"/>
      <c r="G420" s="8"/>
      <c r="H420" s="8"/>
      <c r="I420" s="8"/>
      <c r="J420" s="9"/>
    </row>
    <row r="424" spans="3:4" ht="12.75">
      <c r="C424" s="120" t="s">
        <v>105</v>
      </c>
      <c r="D424" s="120"/>
    </row>
    <row r="425" spans="3:4" ht="12.75">
      <c r="C425" s="120" t="s">
        <v>12</v>
      </c>
      <c r="D425" s="120"/>
    </row>
    <row r="426" spans="3:4" ht="12.75">
      <c r="C426" s="120" t="s">
        <v>10</v>
      </c>
      <c r="D426" s="120"/>
    </row>
    <row r="427" spans="3:4" ht="12.75">
      <c r="C427" s="120" t="s">
        <v>167</v>
      </c>
      <c r="D427" s="120"/>
    </row>
    <row r="431" ht="13.5" thickBot="1">
      <c r="K431" s="4"/>
    </row>
    <row r="432" spans="3:11" ht="12.75">
      <c r="C432" s="121" t="s">
        <v>0</v>
      </c>
      <c r="D432" s="116" t="s">
        <v>1</v>
      </c>
      <c r="E432" s="123" t="s">
        <v>2</v>
      </c>
      <c r="F432" s="94" t="s">
        <v>3</v>
      </c>
      <c r="G432" s="95"/>
      <c r="H432" s="96"/>
      <c r="I432" s="116" t="s">
        <v>7</v>
      </c>
      <c r="J432" s="114" t="s">
        <v>8</v>
      </c>
      <c r="K432" s="4"/>
    </row>
    <row r="433" spans="3:11" ht="26.25">
      <c r="C433" s="122"/>
      <c r="D433" s="117"/>
      <c r="E433" s="124"/>
      <c r="F433" s="3" t="s">
        <v>4</v>
      </c>
      <c r="G433" s="3" t="s">
        <v>5</v>
      </c>
      <c r="H433" s="3" t="s">
        <v>6</v>
      </c>
      <c r="I433" s="117"/>
      <c r="J433" s="115"/>
      <c r="K433" s="4"/>
    </row>
    <row r="434" spans="3:11" ht="12.75">
      <c r="C434" s="5"/>
      <c r="D434" s="13" t="s">
        <v>197</v>
      </c>
      <c r="E434" s="1"/>
      <c r="F434" s="1"/>
      <c r="G434" s="1"/>
      <c r="H434" s="1"/>
      <c r="I434" s="1"/>
      <c r="J434" s="6"/>
      <c r="K434" s="4"/>
    </row>
    <row r="435" spans="3:11" ht="12.75">
      <c r="C435" s="5">
        <v>136</v>
      </c>
      <c r="D435" s="80" t="s">
        <v>81</v>
      </c>
      <c r="E435" s="1">
        <v>200</v>
      </c>
      <c r="F435" s="1">
        <v>6.44</v>
      </c>
      <c r="G435" s="1">
        <v>7.53</v>
      </c>
      <c r="H435" s="1">
        <v>25.38</v>
      </c>
      <c r="I435" s="1">
        <v>192</v>
      </c>
      <c r="J435" s="6">
        <v>1.95</v>
      </c>
      <c r="K435" s="4"/>
    </row>
    <row r="436" spans="3:11" ht="12.75">
      <c r="C436" s="5">
        <v>70</v>
      </c>
      <c r="D436" s="1" t="s">
        <v>21</v>
      </c>
      <c r="E436" s="1">
        <v>30</v>
      </c>
      <c r="F436" s="1">
        <v>2.3</v>
      </c>
      <c r="G436" s="1">
        <v>4.4</v>
      </c>
      <c r="H436" s="1">
        <v>14.62</v>
      </c>
      <c r="I436" s="1">
        <v>108</v>
      </c>
      <c r="J436" s="6">
        <v>0</v>
      </c>
      <c r="K436" s="4"/>
    </row>
    <row r="437" spans="3:11" ht="12.75">
      <c r="C437" s="5"/>
      <c r="D437" s="1" t="s">
        <v>46</v>
      </c>
      <c r="E437" s="1">
        <v>5</v>
      </c>
      <c r="F437" s="1"/>
      <c r="G437" s="1"/>
      <c r="H437" s="1"/>
      <c r="I437" s="1"/>
      <c r="J437" s="6"/>
      <c r="K437" s="4"/>
    </row>
    <row r="438" spans="3:11" ht="12.75">
      <c r="C438" s="5">
        <v>31</v>
      </c>
      <c r="D438" s="1" t="s">
        <v>60</v>
      </c>
      <c r="E438" s="1">
        <v>150</v>
      </c>
      <c r="F438" s="1">
        <v>1.68</v>
      </c>
      <c r="G438" s="1">
        <v>0.27</v>
      </c>
      <c r="H438" s="1">
        <v>14.17</v>
      </c>
      <c r="I438" s="1">
        <v>63.4</v>
      </c>
      <c r="J438" s="6">
        <v>0.68</v>
      </c>
      <c r="K438" s="4"/>
    </row>
    <row r="439" spans="3:11" ht="12.75">
      <c r="C439" s="5"/>
      <c r="D439" s="1"/>
      <c r="E439" s="16">
        <f aca="true" t="shared" si="40" ref="E439:J439">SUM(E435:E438)</f>
        <v>385</v>
      </c>
      <c r="F439" s="16">
        <f t="shared" si="40"/>
        <v>10.42</v>
      </c>
      <c r="G439" s="16">
        <f t="shared" si="40"/>
        <v>12.2</v>
      </c>
      <c r="H439" s="16">
        <f t="shared" si="40"/>
        <v>54.17</v>
      </c>
      <c r="I439" s="16">
        <f t="shared" si="40"/>
        <v>363.4</v>
      </c>
      <c r="J439" s="18">
        <f t="shared" si="40"/>
        <v>2.63</v>
      </c>
      <c r="K439" s="4"/>
    </row>
    <row r="440" spans="3:11" ht="12.75">
      <c r="C440" s="5"/>
      <c r="D440" s="13" t="s">
        <v>198</v>
      </c>
      <c r="E440" s="1"/>
      <c r="F440" s="1"/>
      <c r="G440" s="1"/>
      <c r="H440" s="1"/>
      <c r="I440" s="1"/>
      <c r="J440" s="6"/>
      <c r="K440" s="4"/>
    </row>
    <row r="441" spans="3:11" ht="12.75">
      <c r="C441" s="5">
        <v>46</v>
      </c>
      <c r="D441" s="1" t="s">
        <v>51</v>
      </c>
      <c r="E441" s="1">
        <v>100</v>
      </c>
      <c r="F441" s="1">
        <v>0.3</v>
      </c>
      <c r="G441" s="1">
        <v>0.2</v>
      </c>
      <c r="H441" s="1">
        <v>16.3</v>
      </c>
      <c r="I441" s="1">
        <v>68</v>
      </c>
      <c r="J441" s="6">
        <v>2</v>
      </c>
      <c r="K441" s="4"/>
    </row>
    <row r="442" spans="3:11" ht="12.75">
      <c r="C442" s="5"/>
      <c r="D442" s="1"/>
      <c r="E442" s="1"/>
      <c r="F442" s="1"/>
      <c r="G442" s="1"/>
      <c r="H442" s="1"/>
      <c r="I442" s="1"/>
      <c r="J442" s="6"/>
      <c r="K442" s="4"/>
    </row>
    <row r="443" spans="3:11" ht="12.75">
      <c r="C443" s="5"/>
      <c r="D443" s="13" t="s">
        <v>199</v>
      </c>
      <c r="E443" s="1"/>
      <c r="F443" s="1"/>
      <c r="G443" s="1"/>
      <c r="H443" s="1"/>
      <c r="I443" s="1"/>
      <c r="J443" s="6"/>
      <c r="K443" s="4"/>
    </row>
    <row r="444" spans="3:11" ht="12.75">
      <c r="C444" s="5">
        <v>17</v>
      </c>
      <c r="D444" s="1" t="s">
        <v>106</v>
      </c>
      <c r="E444" s="1">
        <v>150</v>
      </c>
      <c r="F444" s="1">
        <v>2.2</v>
      </c>
      <c r="G444" s="1">
        <v>3.6</v>
      </c>
      <c r="H444" s="1">
        <v>5.2</v>
      </c>
      <c r="I444" s="1">
        <v>70.9</v>
      </c>
      <c r="J444" s="6">
        <v>11.7</v>
      </c>
      <c r="K444" s="4"/>
    </row>
    <row r="445" spans="3:11" ht="12.75">
      <c r="C445" s="5">
        <v>243</v>
      </c>
      <c r="D445" s="1" t="s">
        <v>107</v>
      </c>
      <c r="E445" s="1">
        <v>50</v>
      </c>
      <c r="F445" s="1">
        <v>7.1</v>
      </c>
      <c r="G445" s="1">
        <v>6.1</v>
      </c>
      <c r="H445" s="1">
        <v>5.3</v>
      </c>
      <c r="I445" s="1">
        <v>102</v>
      </c>
      <c r="J445" s="6">
        <v>0.7</v>
      </c>
      <c r="K445" s="4"/>
    </row>
    <row r="446" spans="3:11" ht="12.75">
      <c r="C446" s="17">
        <v>186</v>
      </c>
      <c r="D446" s="20" t="s">
        <v>89</v>
      </c>
      <c r="E446" s="20">
        <v>100</v>
      </c>
      <c r="F446" s="20">
        <v>3.5</v>
      </c>
      <c r="G446" s="20">
        <v>0.4</v>
      </c>
      <c r="H446" s="20">
        <v>16.4</v>
      </c>
      <c r="I446" s="20">
        <v>93</v>
      </c>
      <c r="J446" s="21">
        <v>0</v>
      </c>
      <c r="K446" s="4"/>
    </row>
    <row r="447" spans="3:11" ht="12.75">
      <c r="C447" s="17">
        <v>108</v>
      </c>
      <c r="D447" s="1" t="s">
        <v>108</v>
      </c>
      <c r="E447" s="1">
        <v>30</v>
      </c>
      <c r="F447" s="1">
        <v>0.4</v>
      </c>
      <c r="G447" s="1">
        <v>2.13</v>
      </c>
      <c r="H447" s="1">
        <v>5.9</v>
      </c>
      <c r="I447" s="1">
        <v>43.53</v>
      </c>
      <c r="J447" s="6">
        <v>1.7</v>
      </c>
      <c r="K447" s="4"/>
    </row>
    <row r="448" spans="3:11" ht="12.75">
      <c r="C448" s="5">
        <v>36</v>
      </c>
      <c r="D448" s="1" t="s">
        <v>80</v>
      </c>
      <c r="E448" s="1">
        <v>150</v>
      </c>
      <c r="F448" s="1">
        <v>0.6</v>
      </c>
      <c r="G448" s="1">
        <v>0</v>
      </c>
      <c r="H448" s="1">
        <v>13.43</v>
      </c>
      <c r="I448" s="1">
        <v>106.5</v>
      </c>
      <c r="J448" s="6">
        <v>2.4</v>
      </c>
      <c r="K448" s="4"/>
    </row>
    <row r="449" spans="3:11" ht="12.75">
      <c r="C449" s="17"/>
      <c r="D449" s="1"/>
      <c r="E449" s="1"/>
      <c r="F449" s="1"/>
      <c r="G449" s="1"/>
      <c r="H449" s="1"/>
      <c r="I449" s="1"/>
      <c r="J449" s="6"/>
      <c r="K449" s="4"/>
    </row>
    <row r="450" spans="3:11" ht="12.75">
      <c r="C450" s="5">
        <v>84</v>
      </c>
      <c r="D450" s="1" t="s">
        <v>21</v>
      </c>
      <c r="E450" s="1">
        <v>50</v>
      </c>
      <c r="F450" s="1">
        <v>3.6</v>
      </c>
      <c r="G450" s="1">
        <v>0.6</v>
      </c>
      <c r="H450" s="1">
        <v>23.2</v>
      </c>
      <c r="I450" s="1">
        <v>114.5</v>
      </c>
      <c r="J450" s="6">
        <v>0</v>
      </c>
      <c r="K450" s="4"/>
    </row>
    <row r="451" spans="3:11" ht="12.75">
      <c r="C451" s="5"/>
      <c r="D451" s="1"/>
      <c r="E451" s="16">
        <f aca="true" t="shared" si="41" ref="E451:J451">SUM(E444:E450)</f>
        <v>530</v>
      </c>
      <c r="F451" s="16">
        <f t="shared" si="41"/>
        <v>17.400000000000002</v>
      </c>
      <c r="G451" s="16">
        <f t="shared" si="41"/>
        <v>12.83</v>
      </c>
      <c r="H451" s="16">
        <f t="shared" si="41"/>
        <v>69.42999999999999</v>
      </c>
      <c r="I451" s="16">
        <f t="shared" si="41"/>
        <v>530.43</v>
      </c>
      <c r="J451" s="18">
        <f t="shared" si="41"/>
        <v>16.499999999999996</v>
      </c>
      <c r="K451" s="4"/>
    </row>
    <row r="452" spans="3:11" ht="12.75">
      <c r="C452" s="5"/>
      <c r="D452" s="1"/>
      <c r="E452" s="1"/>
      <c r="F452" s="1"/>
      <c r="G452" s="1"/>
      <c r="H452" s="1"/>
      <c r="I452" s="1"/>
      <c r="J452" s="6"/>
      <c r="K452" s="4"/>
    </row>
    <row r="453" spans="3:11" ht="12.75">
      <c r="C453" s="5"/>
      <c r="D453" s="13" t="s">
        <v>114</v>
      </c>
      <c r="E453" s="1"/>
      <c r="F453" s="1"/>
      <c r="G453" s="1"/>
      <c r="H453" s="1"/>
      <c r="I453" s="1"/>
      <c r="J453" s="6"/>
      <c r="K453" s="4"/>
    </row>
    <row r="454" spans="3:11" ht="12.75">
      <c r="C454" s="5">
        <v>68</v>
      </c>
      <c r="D454" s="1" t="s">
        <v>52</v>
      </c>
      <c r="E454" s="1">
        <v>30</v>
      </c>
      <c r="F454" s="1">
        <v>2.25</v>
      </c>
      <c r="G454" s="1">
        <v>2.9</v>
      </c>
      <c r="H454" s="1">
        <v>22.35</v>
      </c>
      <c r="I454" s="1">
        <v>125.1</v>
      </c>
      <c r="J454" s="6">
        <v>0</v>
      </c>
      <c r="K454" s="4"/>
    </row>
    <row r="455" spans="3:11" ht="12.75">
      <c r="C455" s="5">
        <v>33</v>
      </c>
      <c r="D455" s="1" t="s">
        <v>91</v>
      </c>
      <c r="E455" s="1">
        <v>150</v>
      </c>
      <c r="F455" s="1">
        <v>4.35</v>
      </c>
      <c r="G455" s="1">
        <v>4.8</v>
      </c>
      <c r="H455" s="1">
        <v>6</v>
      </c>
      <c r="I455" s="1">
        <v>88.5</v>
      </c>
      <c r="J455" s="6">
        <v>1.05</v>
      </c>
      <c r="K455" s="4"/>
    </row>
    <row r="456" spans="3:11" ht="12.75">
      <c r="C456" s="5"/>
      <c r="D456" s="1"/>
      <c r="E456" s="16">
        <f aca="true" t="shared" si="42" ref="E456:J456">SUM(E454:E455)</f>
        <v>180</v>
      </c>
      <c r="F456" s="16">
        <f t="shared" si="42"/>
        <v>6.6</v>
      </c>
      <c r="G456" s="16">
        <f t="shared" si="42"/>
        <v>7.699999999999999</v>
      </c>
      <c r="H456" s="16">
        <f t="shared" si="42"/>
        <v>28.35</v>
      </c>
      <c r="I456" s="16">
        <f t="shared" si="42"/>
        <v>213.6</v>
      </c>
      <c r="J456" s="18">
        <f t="shared" si="42"/>
        <v>1.05</v>
      </c>
      <c r="K456" s="4"/>
    </row>
    <row r="457" spans="3:11" ht="12.75">
      <c r="C457" s="5"/>
      <c r="D457" s="13" t="s">
        <v>200</v>
      </c>
      <c r="E457" s="1"/>
      <c r="F457" s="1"/>
      <c r="G457" s="1"/>
      <c r="H457" s="1"/>
      <c r="I457" s="1"/>
      <c r="J457" s="6"/>
      <c r="K457" s="4"/>
    </row>
    <row r="458" spans="3:11" ht="12.75">
      <c r="C458" s="17">
        <v>155</v>
      </c>
      <c r="D458" s="1" t="s">
        <v>109</v>
      </c>
      <c r="E458" s="1">
        <v>100</v>
      </c>
      <c r="F458" s="1">
        <v>17.16</v>
      </c>
      <c r="G458" s="1">
        <v>13.5</v>
      </c>
      <c r="H458" s="1">
        <v>13</v>
      </c>
      <c r="I458" s="1">
        <v>273</v>
      </c>
      <c r="J458" s="6">
        <v>0.2</v>
      </c>
      <c r="K458" s="4"/>
    </row>
    <row r="459" spans="3:11" ht="12.75">
      <c r="C459" s="17">
        <v>152</v>
      </c>
      <c r="D459" s="1" t="s">
        <v>25</v>
      </c>
      <c r="E459" s="1">
        <v>20</v>
      </c>
      <c r="F459" s="1"/>
      <c r="G459" s="1"/>
      <c r="H459" s="1"/>
      <c r="I459" s="1"/>
      <c r="J459" s="6"/>
      <c r="K459" s="4"/>
    </row>
    <row r="460" spans="3:11" ht="12.75">
      <c r="C460" s="5">
        <v>41</v>
      </c>
      <c r="D460" s="1" t="s">
        <v>47</v>
      </c>
      <c r="E460" s="1">
        <v>150</v>
      </c>
      <c r="F460" s="1">
        <v>0.09</v>
      </c>
      <c r="G460" s="1">
        <v>2.295</v>
      </c>
      <c r="H460" s="1">
        <v>9.8</v>
      </c>
      <c r="I460" s="1">
        <v>36.96</v>
      </c>
      <c r="J460" s="6">
        <v>0.5</v>
      </c>
      <c r="K460" s="4"/>
    </row>
    <row r="461" spans="3:11" ht="12.75">
      <c r="C461" s="5"/>
      <c r="D461" s="1"/>
      <c r="E461" s="1"/>
      <c r="F461" s="1"/>
      <c r="G461" s="1"/>
      <c r="H461" s="1"/>
      <c r="I461" s="1"/>
      <c r="J461" s="6">
        <v>0</v>
      </c>
      <c r="K461" s="4"/>
    </row>
    <row r="462" spans="3:11" ht="12.75">
      <c r="C462" s="5"/>
      <c r="D462" s="1"/>
      <c r="E462" s="16">
        <f aca="true" t="shared" si="43" ref="E462:J462">SUM(E458:E461)</f>
        <v>270</v>
      </c>
      <c r="F462" s="16">
        <f t="shared" si="43"/>
        <v>17.25</v>
      </c>
      <c r="G462" s="16">
        <f t="shared" si="43"/>
        <v>15.795</v>
      </c>
      <c r="H462" s="16">
        <f t="shared" si="43"/>
        <v>22.8</v>
      </c>
      <c r="I462" s="16">
        <f t="shared" si="43"/>
        <v>309.96</v>
      </c>
      <c r="J462" s="18">
        <f t="shared" si="43"/>
        <v>0.7</v>
      </c>
      <c r="K462" s="4"/>
    </row>
    <row r="463" spans="3:11" ht="12.75">
      <c r="C463" s="5"/>
      <c r="D463" s="1"/>
      <c r="E463" s="1"/>
      <c r="F463" s="1"/>
      <c r="G463" s="1"/>
      <c r="H463" s="1"/>
      <c r="I463" s="1"/>
      <c r="J463" s="6"/>
      <c r="K463" s="4"/>
    </row>
    <row r="464" spans="3:17" ht="12.75">
      <c r="C464" s="5"/>
      <c r="D464" s="1" t="s">
        <v>55</v>
      </c>
      <c r="E464" s="1">
        <f aca="true" t="shared" si="44" ref="E464:J464">SUM(E439+E441+E451+E456+E462)</f>
        <v>1465</v>
      </c>
      <c r="F464" s="1">
        <f t="shared" si="44"/>
        <v>51.970000000000006</v>
      </c>
      <c r="G464" s="1">
        <f t="shared" si="44"/>
        <v>48.724999999999994</v>
      </c>
      <c r="H464" s="1">
        <f t="shared" si="44"/>
        <v>191.04999999999998</v>
      </c>
      <c r="I464" s="1">
        <f t="shared" si="44"/>
        <v>1485.3899999999999</v>
      </c>
      <c r="J464" s="6">
        <f t="shared" si="44"/>
        <v>22.879999999999995</v>
      </c>
      <c r="K464" s="4"/>
      <c r="L464" s="4"/>
      <c r="M464" s="4"/>
      <c r="N464" s="4"/>
      <c r="O464" s="4"/>
      <c r="P464" s="4"/>
      <c r="Q464" s="4"/>
    </row>
    <row r="465" spans="3:17" ht="12.75">
      <c r="C465" s="5"/>
      <c r="D465" s="1" t="s">
        <v>56</v>
      </c>
      <c r="E465" s="1"/>
      <c r="F465" s="16">
        <v>42</v>
      </c>
      <c r="G465" s="16">
        <v>47</v>
      </c>
      <c r="H465" s="16">
        <v>203</v>
      </c>
      <c r="I465" s="16">
        <v>1400</v>
      </c>
      <c r="J465" s="18">
        <v>45</v>
      </c>
      <c r="K465" s="4"/>
      <c r="L465" s="4"/>
      <c r="M465" s="4"/>
      <c r="N465" s="4"/>
      <c r="O465" s="4"/>
      <c r="P465" s="4"/>
      <c r="Q465" s="4"/>
    </row>
    <row r="466" spans="3:11" ht="12.75">
      <c r="C466" s="5"/>
      <c r="D466" s="1" t="s">
        <v>18</v>
      </c>
      <c r="E466" s="1"/>
      <c r="F466" s="1">
        <f>F464-F465</f>
        <v>9.970000000000006</v>
      </c>
      <c r="G466" s="1">
        <f>G464-G465</f>
        <v>1.7249999999999943</v>
      </c>
      <c r="H466" s="1">
        <f>H464-H465</f>
        <v>-11.950000000000017</v>
      </c>
      <c r="I466" s="1">
        <f>I464-I465</f>
        <v>85.38999999999987</v>
      </c>
      <c r="J466" s="6">
        <f>J464-J465</f>
        <v>-22.120000000000005</v>
      </c>
      <c r="K466" s="4"/>
    </row>
    <row r="467" spans="3:11" ht="12.75">
      <c r="C467" s="5"/>
      <c r="D467" s="1"/>
      <c r="E467" s="1"/>
      <c r="F467" s="1"/>
      <c r="G467" s="1"/>
      <c r="H467" s="1"/>
      <c r="I467" s="1"/>
      <c r="J467" s="6"/>
      <c r="K467" s="4"/>
    </row>
    <row r="468" spans="3:11" ht="12.75">
      <c r="C468" s="5"/>
      <c r="D468" s="1"/>
      <c r="E468" s="1"/>
      <c r="F468" s="1"/>
      <c r="G468" s="1"/>
      <c r="H468" s="1"/>
      <c r="I468" s="1"/>
      <c r="J468" s="6"/>
      <c r="K468" s="4"/>
    </row>
    <row r="469" spans="3:11" ht="12.75">
      <c r="C469" s="5"/>
      <c r="D469" s="1"/>
      <c r="E469" s="1"/>
      <c r="F469" s="1"/>
      <c r="G469" s="1"/>
      <c r="H469" s="1"/>
      <c r="I469" s="1"/>
      <c r="J469" s="6"/>
      <c r="K469" s="4"/>
    </row>
    <row r="470" spans="3:11" ht="12.75">
      <c r="C470" s="5"/>
      <c r="D470" s="1"/>
      <c r="E470" s="1"/>
      <c r="F470" s="1"/>
      <c r="G470" s="1"/>
      <c r="H470" s="1"/>
      <c r="I470" s="1"/>
      <c r="J470" s="6"/>
      <c r="K470" s="4"/>
    </row>
    <row r="471" spans="3:11" ht="12.75">
      <c r="C471" s="5"/>
      <c r="D471" s="1"/>
      <c r="E471" s="1"/>
      <c r="F471" s="1"/>
      <c r="G471" s="1"/>
      <c r="H471" s="1"/>
      <c r="I471" s="1"/>
      <c r="J471" s="6"/>
      <c r="K471" s="4"/>
    </row>
    <row r="472" spans="3:10" ht="13.5" thickBot="1">
      <c r="C472" s="7"/>
      <c r="D472" s="8"/>
      <c r="E472" s="8"/>
      <c r="F472" s="8"/>
      <c r="G472" s="8"/>
      <c r="H472" s="8"/>
      <c r="I472" s="8"/>
      <c r="J472" s="9"/>
    </row>
    <row r="476" spans="3:4" ht="12.75">
      <c r="C476" s="120" t="s">
        <v>84</v>
      </c>
      <c r="D476" s="120"/>
    </row>
    <row r="477" spans="3:4" ht="12.75">
      <c r="C477" s="120" t="s">
        <v>12</v>
      </c>
      <c r="D477" s="120"/>
    </row>
    <row r="478" spans="3:4" ht="12.75">
      <c r="C478" s="120" t="s">
        <v>10</v>
      </c>
      <c r="D478" s="120"/>
    </row>
    <row r="479" spans="3:4" ht="12.75">
      <c r="C479" s="120" t="s">
        <v>167</v>
      </c>
      <c r="D479" s="120"/>
    </row>
    <row r="483" ht="13.5" thickBot="1">
      <c r="K483" s="4"/>
    </row>
    <row r="484" spans="3:11" ht="12.75">
      <c r="C484" s="121" t="s">
        <v>0</v>
      </c>
      <c r="D484" s="116" t="s">
        <v>1</v>
      </c>
      <c r="E484" s="116" t="s">
        <v>2</v>
      </c>
      <c r="F484" s="94" t="s">
        <v>3</v>
      </c>
      <c r="G484" s="95"/>
      <c r="H484" s="96"/>
      <c r="I484" s="116" t="s">
        <v>7</v>
      </c>
      <c r="J484" s="114" t="s">
        <v>8</v>
      </c>
      <c r="K484" s="4"/>
    </row>
    <row r="485" spans="3:11" ht="26.25">
      <c r="C485" s="122"/>
      <c r="D485" s="117"/>
      <c r="E485" s="117"/>
      <c r="F485" s="3" t="s">
        <v>4</v>
      </c>
      <c r="G485" s="3" t="s">
        <v>5</v>
      </c>
      <c r="H485" s="3" t="s">
        <v>6</v>
      </c>
      <c r="I485" s="117"/>
      <c r="J485" s="115"/>
      <c r="K485" s="4"/>
    </row>
    <row r="486" spans="3:11" ht="12.75">
      <c r="C486" s="5"/>
      <c r="D486" s="13" t="s">
        <v>201</v>
      </c>
      <c r="E486" s="1"/>
      <c r="F486" s="1"/>
      <c r="G486" s="1"/>
      <c r="H486" s="1"/>
      <c r="I486" s="1"/>
      <c r="J486" s="6"/>
      <c r="K486" s="4"/>
    </row>
    <row r="487" spans="3:11" ht="12.75">
      <c r="C487" s="5">
        <v>140</v>
      </c>
      <c r="D487" s="1" t="s">
        <v>112</v>
      </c>
      <c r="E487" s="1">
        <v>200</v>
      </c>
      <c r="F487" s="1">
        <v>5.95</v>
      </c>
      <c r="G487" s="1">
        <v>2.2</v>
      </c>
      <c r="H487" s="1">
        <v>18.92</v>
      </c>
      <c r="I487" s="1">
        <v>97.78</v>
      </c>
      <c r="J487" s="6">
        <v>1.13</v>
      </c>
      <c r="K487" s="4"/>
    </row>
    <row r="488" spans="3:11" ht="12.75">
      <c r="C488" s="5">
        <v>70</v>
      </c>
      <c r="D488" s="1" t="s">
        <v>59</v>
      </c>
      <c r="E488" s="43">
        <v>30</v>
      </c>
      <c r="F488" s="1">
        <v>2.3</v>
      </c>
      <c r="G488" s="1">
        <v>4.4</v>
      </c>
      <c r="H488" s="1">
        <v>14.62</v>
      </c>
      <c r="I488" s="1">
        <v>108</v>
      </c>
      <c r="J488" s="6">
        <v>0</v>
      </c>
      <c r="K488" s="4"/>
    </row>
    <row r="489" spans="3:11" ht="12.75">
      <c r="C489" s="5"/>
      <c r="D489" s="1" t="s">
        <v>46</v>
      </c>
      <c r="E489" s="22">
        <v>5</v>
      </c>
      <c r="F489" s="22"/>
      <c r="G489" s="22"/>
      <c r="H489" s="22"/>
      <c r="I489" s="22"/>
      <c r="J489" s="23"/>
      <c r="K489" s="4"/>
    </row>
    <row r="490" spans="3:11" ht="12.75">
      <c r="C490" s="5">
        <v>41</v>
      </c>
      <c r="D490" s="1" t="s">
        <v>47</v>
      </c>
      <c r="E490" s="1">
        <v>150</v>
      </c>
      <c r="F490" s="1">
        <v>0.09</v>
      </c>
      <c r="G490" s="1">
        <v>2.295</v>
      </c>
      <c r="H490" s="1">
        <v>9.8</v>
      </c>
      <c r="I490" s="1">
        <v>36.96</v>
      </c>
      <c r="J490" s="6">
        <v>0.5</v>
      </c>
      <c r="K490" s="4"/>
    </row>
    <row r="491" spans="3:11" ht="12.75">
      <c r="C491" s="5"/>
      <c r="D491" s="1"/>
      <c r="E491" s="16">
        <f aca="true" t="shared" si="45" ref="E491:J491">SUM(E487:E490)</f>
        <v>385</v>
      </c>
      <c r="F491" s="16">
        <f t="shared" si="45"/>
        <v>8.34</v>
      </c>
      <c r="G491" s="16">
        <f t="shared" si="45"/>
        <v>8.895</v>
      </c>
      <c r="H491" s="16">
        <f t="shared" si="45"/>
        <v>43.34</v>
      </c>
      <c r="I491" s="16">
        <f t="shared" si="45"/>
        <v>242.74</v>
      </c>
      <c r="J491" s="18">
        <f t="shared" si="45"/>
        <v>1.63</v>
      </c>
      <c r="K491" s="4"/>
    </row>
    <row r="492" spans="3:11" ht="12.75">
      <c r="C492" s="5"/>
      <c r="D492" s="13" t="s">
        <v>170</v>
      </c>
      <c r="E492" s="1"/>
      <c r="F492" s="1"/>
      <c r="G492" s="1"/>
      <c r="H492" s="1"/>
      <c r="I492" s="1"/>
      <c r="J492" s="6"/>
      <c r="K492" s="4"/>
    </row>
    <row r="493" spans="3:11" ht="12.75">
      <c r="C493" s="5">
        <v>124</v>
      </c>
      <c r="D493" s="1" t="s">
        <v>220</v>
      </c>
      <c r="E493" s="1">
        <v>150</v>
      </c>
      <c r="F493" s="1">
        <v>0.3</v>
      </c>
      <c r="G493" s="1">
        <v>0</v>
      </c>
      <c r="H493" s="1">
        <v>15.15</v>
      </c>
      <c r="I493" s="1">
        <v>59.54</v>
      </c>
      <c r="J493" s="6">
        <v>9.3</v>
      </c>
      <c r="K493" s="4"/>
    </row>
    <row r="494" spans="3:11" ht="12.75">
      <c r="C494" s="5"/>
      <c r="D494" s="1"/>
      <c r="E494" s="1"/>
      <c r="F494" s="1"/>
      <c r="G494" s="1"/>
      <c r="H494" s="1"/>
      <c r="I494" s="1"/>
      <c r="J494" s="6"/>
      <c r="K494" s="4"/>
    </row>
    <row r="495" spans="3:11" ht="12.75">
      <c r="C495" s="5"/>
      <c r="D495" s="13" t="s">
        <v>202</v>
      </c>
      <c r="E495" s="1"/>
      <c r="F495" s="1"/>
      <c r="G495" s="1"/>
      <c r="H495" s="1"/>
      <c r="I495" s="1"/>
      <c r="J495" s="6"/>
      <c r="K495" s="4"/>
    </row>
    <row r="496" spans="3:11" ht="12.75">
      <c r="C496" s="17">
        <v>7</v>
      </c>
      <c r="D496" s="1" t="s">
        <v>110</v>
      </c>
      <c r="E496" s="1">
        <v>150</v>
      </c>
      <c r="F496" s="1">
        <v>3.9</v>
      </c>
      <c r="G496" s="1">
        <v>3.18</v>
      </c>
      <c r="H496" s="1">
        <v>8.7</v>
      </c>
      <c r="I496" s="1">
        <v>100.35</v>
      </c>
      <c r="J496" s="6">
        <v>6.3</v>
      </c>
      <c r="K496" s="4"/>
    </row>
    <row r="497" spans="3:11" ht="12.75">
      <c r="C497" s="17">
        <v>254</v>
      </c>
      <c r="D497" s="1" t="s">
        <v>111</v>
      </c>
      <c r="E497" s="1">
        <v>100</v>
      </c>
      <c r="F497" s="1">
        <v>9.9</v>
      </c>
      <c r="G497" s="1">
        <v>10.9</v>
      </c>
      <c r="H497" s="1">
        <v>10.7</v>
      </c>
      <c r="I497" s="1">
        <v>177</v>
      </c>
      <c r="J497" s="6">
        <v>2.8</v>
      </c>
      <c r="K497" s="4"/>
    </row>
    <row r="498" spans="3:11" ht="12.75">
      <c r="C498" s="17">
        <v>126</v>
      </c>
      <c r="D498" s="1" t="s">
        <v>227</v>
      </c>
      <c r="E498" s="1">
        <v>30</v>
      </c>
      <c r="F498" s="1">
        <v>0.28</v>
      </c>
      <c r="G498" s="1">
        <v>2.5</v>
      </c>
      <c r="H498" s="1">
        <v>0.5</v>
      </c>
      <c r="I498" s="1">
        <v>37</v>
      </c>
      <c r="J498" s="6">
        <v>0.96</v>
      </c>
      <c r="K498" s="4"/>
    </row>
    <row r="499" spans="3:11" ht="12.75">
      <c r="C499" s="5">
        <v>37</v>
      </c>
      <c r="D499" s="1" t="s">
        <v>64</v>
      </c>
      <c r="E499" s="1">
        <v>150</v>
      </c>
      <c r="F499" s="1">
        <v>0.03</v>
      </c>
      <c r="G499" s="1">
        <v>0</v>
      </c>
      <c r="H499" s="1">
        <v>20.2</v>
      </c>
      <c r="I499" s="1">
        <v>80.6</v>
      </c>
      <c r="J499" s="6">
        <v>0.6</v>
      </c>
      <c r="K499" s="4"/>
    </row>
    <row r="500" spans="3:11" ht="12.75">
      <c r="C500" s="5">
        <v>84</v>
      </c>
      <c r="D500" s="1" t="s">
        <v>21</v>
      </c>
      <c r="E500" s="1">
        <v>50</v>
      </c>
      <c r="F500" s="1">
        <v>3.6</v>
      </c>
      <c r="G500" s="1">
        <v>0.6</v>
      </c>
      <c r="H500" s="1">
        <v>23.2</v>
      </c>
      <c r="I500" s="1">
        <v>114.5</v>
      </c>
      <c r="J500" s="6">
        <v>0</v>
      </c>
      <c r="K500" s="4"/>
    </row>
    <row r="501" spans="3:11" ht="12.75">
      <c r="C501" s="5"/>
      <c r="D501" s="1"/>
      <c r="E501" s="16">
        <f aca="true" t="shared" si="46" ref="E501:J501">SUM(E496:E500)</f>
        <v>480</v>
      </c>
      <c r="F501" s="16">
        <f t="shared" si="46"/>
        <v>17.71</v>
      </c>
      <c r="G501" s="16">
        <f t="shared" si="46"/>
        <v>17.18</v>
      </c>
      <c r="H501" s="16">
        <f t="shared" si="46"/>
        <v>63.3</v>
      </c>
      <c r="I501" s="16">
        <f t="shared" si="46"/>
        <v>509.45000000000005</v>
      </c>
      <c r="J501" s="18">
        <f t="shared" si="46"/>
        <v>10.659999999999998</v>
      </c>
      <c r="K501" s="4"/>
    </row>
    <row r="502" spans="3:11" ht="12.75">
      <c r="C502" s="5"/>
      <c r="D502" s="13" t="s">
        <v>203</v>
      </c>
      <c r="E502" s="1"/>
      <c r="F502" s="1"/>
      <c r="G502" s="1"/>
      <c r="H502" s="1"/>
      <c r="I502" s="1"/>
      <c r="J502" s="6"/>
      <c r="K502" s="4"/>
    </row>
    <row r="503" spans="3:11" ht="12.75">
      <c r="C503" s="5">
        <v>64</v>
      </c>
      <c r="D503" s="1" t="s">
        <v>221</v>
      </c>
      <c r="E503" s="1">
        <v>60</v>
      </c>
      <c r="F503" s="1">
        <v>5.05</v>
      </c>
      <c r="G503" s="1">
        <v>9.63</v>
      </c>
      <c r="H503" s="1">
        <v>33.52</v>
      </c>
      <c r="I503" s="1">
        <v>177.7</v>
      </c>
      <c r="J503" s="6">
        <v>0.27</v>
      </c>
      <c r="K503" s="4"/>
    </row>
    <row r="504" spans="3:11" ht="12.75">
      <c r="C504" s="5">
        <v>32</v>
      </c>
      <c r="D504" s="1" t="s">
        <v>53</v>
      </c>
      <c r="E504" s="1">
        <v>150</v>
      </c>
      <c r="F504" s="1">
        <v>4.4</v>
      </c>
      <c r="G504" s="1">
        <v>3.8</v>
      </c>
      <c r="H504" s="1">
        <v>7.2</v>
      </c>
      <c r="I504" s="1">
        <v>81</v>
      </c>
      <c r="J504" s="6">
        <v>1.95</v>
      </c>
      <c r="K504" s="4"/>
    </row>
    <row r="505" spans="3:11" ht="12.75">
      <c r="C505" s="5"/>
      <c r="D505" s="1"/>
      <c r="E505" s="16">
        <f aca="true" t="shared" si="47" ref="E505:J505">SUM(E503:E504)</f>
        <v>210</v>
      </c>
      <c r="F505" s="16">
        <f t="shared" si="47"/>
        <v>9.45</v>
      </c>
      <c r="G505" s="16">
        <f t="shared" si="47"/>
        <v>13.43</v>
      </c>
      <c r="H505" s="16">
        <f t="shared" si="47"/>
        <v>40.720000000000006</v>
      </c>
      <c r="I505" s="16">
        <f t="shared" si="47"/>
        <v>258.7</v>
      </c>
      <c r="J505" s="18">
        <f t="shared" si="47"/>
        <v>2.2199999999999998</v>
      </c>
      <c r="K505" s="4"/>
    </row>
    <row r="506" spans="3:11" ht="12.75">
      <c r="C506" s="5"/>
      <c r="D506" s="13" t="s">
        <v>183</v>
      </c>
      <c r="E506" s="1"/>
      <c r="F506" s="1"/>
      <c r="G506" s="1"/>
      <c r="H506" s="1"/>
      <c r="I506" s="1"/>
      <c r="J506" s="6"/>
      <c r="K506" s="4"/>
    </row>
    <row r="507" spans="3:11" ht="12.75">
      <c r="C507" s="5">
        <v>229</v>
      </c>
      <c r="D507" s="1" t="s">
        <v>206</v>
      </c>
      <c r="E507" s="1" t="s">
        <v>207</v>
      </c>
      <c r="F507" s="1">
        <v>16.58</v>
      </c>
      <c r="G507" s="1">
        <v>5.78</v>
      </c>
      <c r="H507" s="1">
        <v>16.39</v>
      </c>
      <c r="I507" s="1">
        <v>181.82</v>
      </c>
      <c r="J507" s="6">
        <v>1.3</v>
      </c>
      <c r="K507" s="4"/>
    </row>
    <row r="508" spans="3:11" ht="12.75">
      <c r="C508" s="5">
        <v>184</v>
      </c>
      <c r="D508" s="1" t="s">
        <v>209</v>
      </c>
      <c r="E508" s="1">
        <v>100</v>
      </c>
      <c r="F508" s="1">
        <v>2.12</v>
      </c>
      <c r="G508" s="1">
        <v>4.48</v>
      </c>
      <c r="H508" s="1">
        <v>4.65</v>
      </c>
      <c r="I508" s="1">
        <v>94</v>
      </c>
      <c r="J508" s="6">
        <v>11.3</v>
      </c>
      <c r="K508" s="4"/>
    </row>
    <row r="509" spans="3:11" ht="12.75">
      <c r="C509" s="5">
        <v>41</v>
      </c>
      <c r="D509" s="1" t="s">
        <v>97</v>
      </c>
      <c r="E509" s="1">
        <v>150</v>
      </c>
      <c r="F509" s="1">
        <v>0.09</v>
      </c>
      <c r="G509" s="1">
        <v>2.295</v>
      </c>
      <c r="H509" s="1">
        <v>9.8</v>
      </c>
      <c r="I509" s="1">
        <v>36.96</v>
      </c>
      <c r="J509" s="6">
        <v>0.5</v>
      </c>
      <c r="K509" s="4"/>
    </row>
    <row r="510" spans="3:11" ht="12.75">
      <c r="C510" s="5">
        <v>84</v>
      </c>
      <c r="D510" s="1" t="s">
        <v>21</v>
      </c>
      <c r="E510" s="1">
        <v>20</v>
      </c>
      <c r="F510" s="1">
        <v>1.4</v>
      </c>
      <c r="G510" s="1">
        <v>0.2</v>
      </c>
      <c r="H510" s="1">
        <v>9.3</v>
      </c>
      <c r="I510" s="1">
        <v>45.8</v>
      </c>
      <c r="J510" s="6">
        <v>0</v>
      </c>
      <c r="K510" s="4"/>
    </row>
    <row r="511" spans="3:11" ht="12.75">
      <c r="C511" s="5"/>
      <c r="D511" s="1"/>
      <c r="E511" s="16">
        <f aca="true" t="shared" si="48" ref="E511:J511">SUM(E507:E510)</f>
        <v>270</v>
      </c>
      <c r="F511" s="16">
        <f t="shared" si="48"/>
        <v>20.189999999999998</v>
      </c>
      <c r="G511" s="16">
        <f t="shared" si="48"/>
        <v>12.755</v>
      </c>
      <c r="H511" s="16">
        <f t="shared" si="48"/>
        <v>40.14</v>
      </c>
      <c r="I511" s="16">
        <f t="shared" si="48"/>
        <v>358.58</v>
      </c>
      <c r="J511" s="18">
        <f t="shared" si="48"/>
        <v>13.100000000000001</v>
      </c>
      <c r="K511" s="4"/>
    </row>
    <row r="512" spans="3:11" ht="12.75">
      <c r="C512" s="5"/>
      <c r="D512" s="1"/>
      <c r="E512" s="1"/>
      <c r="F512" s="1"/>
      <c r="G512" s="1"/>
      <c r="H512" s="1"/>
      <c r="I512" s="1"/>
      <c r="J512" s="6"/>
      <c r="K512" s="4"/>
    </row>
    <row r="513" spans="3:17" ht="12.75">
      <c r="C513" s="5"/>
      <c r="D513" s="1" t="s">
        <v>55</v>
      </c>
      <c r="E513" s="1">
        <f aca="true" t="shared" si="49" ref="E513:J513">SUM(E491+E493+E501+E505+E511)</f>
        <v>1495</v>
      </c>
      <c r="F513" s="1">
        <f t="shared" si="49"/>
        <v>55.989999999999995</v>
      </c>
      <c r="G513" s="1">
        <f t="shared" si="49"/>
        <v>52.26</v>
      </c>
      <c r="H513" s="1">
        <f t="shared" si="49"/>
        <v>202.64999999999998</v>
      </c>
      <c r="I513" s="1">
        <f t="shared" si="49"/>
        <v>1429.01</v>
      </c>
      <c r="J513" s="6">
        <f t="shared" si="49"/>
        <v>36.91</v>
      </c>
      <c r="K513" s="4"/>
      <c r="L513" s="4"/>
      <c r="M513" s="4"/>
      <c r="N513" s="4"/>
      <c r="O513" s="4"/>
      <c r="P513" s="4"/>
      <c r="Q513" s="4"/>
    </row>
    <row r="514" spans="3:17" ht="12.75">
      <c r="C514" s="5"/>
      <c r="D514" s="1" t="s">
        <v>56</v>
      </c>
      <c r="E514" s="1"/>
      <c r="F514" s="16">
        <v>42</v>
      </c>
      <c r="G514" s="16">
        <v>47</v>
      </c>
      <c r="H514" s="16">
        <v>203</v>
      </c>
      <c r="I514" s="16">
        <v>1400</v>
      </c>
      <c r="J514" s="18">
        <v>45</v>
      </c>
      <c r="K514" s="4"/>
      <c r="L514" s="4"/>
      <c r="M514" s="4"/>
      <c r="N514" s="4"/>
      <c r="O514" s="4"/>
      <c r="P514" s="4"/>
      <c r="Q514" s="4"/>
    </row>
    <row r="515" spans="3:11" ht="12.75">
      <c r="C515" s="5"/>
      <c r="D515" s="1" t="s">
        <v>18</v>
      </c>
      <c r="E515" s="1"/>
      <c r="F515" s="1">
        <f>F513-F514</f>
        <v>13.989999999999995</v>
      </c>
      <c r="G515" s="1">
        <f>G513-G514</f>
        <v>5.259999999999998</v>
      </c>
      <c r="H515" s="1">
        <f>H513-H514</f>
        <v>-0.35000000000002274</v>
      </c>
      <c r="I515" s="1">
        <f>I513-I514</f>
        <v>29.00999999999999</v>
      </c>
      <c r="J515" s="6">
        <f>J513-J514</f>
        <v>-8.090000000000003</v>
      </c>
      <c r="K515" s="4"/>
    </row>
    <row r="516" spans="3:11" ht="12.75">
      <c r="C516" s="5"/>
      <c r="D516" s="1"/>
      <c r="E516" s="1"/>
      <c r="F516" s="1"/>
      <c r="G516" s="1"/>
      <c r="H516" s="1"/>
      <c r="I516" s="1"/>
      <c r="J516" s="6"/>
      <c r="K516" s="4"/>
    </row>
    <row r="517" spans="3:11" ht="12.75">
      <c r="C517" s="5"/>
      <c r="D517" s="1"/>
      <c r="E517" s="1"/>
      <c r="F517" s="1"/>
      <c r="G517" s="1"/>
      <c r="H517" s="1"/>
      <c r="I517" s="1"/>
      <c r="J517" s="6"/>
      <c r="K517" s="4"/>
    </row>
    <row r="518" spans="3:11" ht="12.75">
      <c r="C518" s="5"/>
      <c r="D518" s="1"/>
      <c r="E518" s="1"/>
      <c r="F518" s="1"/>
      <c r="G518" s="1"/>
      <c r="H518" s="1"/>
      <c r="I518" s="1"/>
      <c r="J518" s="6"/>
      <c r="K518" s="4"/>
    </row>
    <row r="519" spans="3:11" ht="12.75">
      <c r="C519" s="5"/>
      <c r="D519" s="1"/>
      <c r="E519" s="1"/>
      <c r="F519" s="1"/>
      <c r="G519" s="1"/>
      <c r="H519" s="1"/>
      <c r="I519" s="1"/>
      <c r="J519" s="6"/>
      <c r="K519" s="4"/>
    </row>
    <row r="520" spans="3:11" ht="12.75">
      <c r="C520" s="5"/>
      <c r="D520" s="1"/>
      <c r="E520" s="1"/>
      <c r="F520" s="1"/>
      <c r="G520" s="1"/>
      <c r="H520" s="1"/>
      <c r="I520" s="1"/>
      <c r="J520" s="6"/>
      <c r="K520" s="4"/>
    </row>
    <row r="521" spans="3:11" ht="12.75">
      <c r="C521" s="5"/>
      <c r="D521" s="1"/>
      <c r="E521" s="1"/>
      <c r="F521" s="1"/>
      <c r="G521" s="1"/>
      <c r="H521" s="1"/>
      <c r="I521" s="1"/>
      <c r="J521" s="6"/>
      <c r="K521" s="4"/>
    </row>
    <row r="522" spans="3:11" ht="12.75">
      <c r="C522" s="5"/>
      <c r="D522" s="1"/>
      <c r="E522" s="1"/>
      <c r="F522" s="1"/>
      <c r="G522" s="1"/>
      <c r="H522" s="1"/>
      <c r="I522" s="1"/>
      <c r="J522" s="6"/>
      <c r="K522" s="4"/>
    </row>
    <row r="523" spans="3:11" ht="12.75">
      <c r="C523" s="5"/>
      <c r="D523" s="1"/>
      <c r="E523" s="1"/>
      <c r="F523" s="1"/>
      <c r="G523" s="1"/>
      <c r="H523" s="1"/>
      <c r="I523" s="1"/>
      <c r="J523" s="6"/>
      <c r="K523" s="4"/>
    </row>
    <row r="524" spans="3:10" ht="13.5" thickBot="1">
      <c r="C524" s="7"/>
      <c r="D524" s="8"/>
      <c r="E524" s="8"/>
      <c r="F524" s="8"/>
      <c r="G524" s="8"/>
      <c r="H524" s="8"/>
      <c r="I524" s="8"/>
      <c r="J524" s="9"/>
    </row>
    <row r="528" ht="12.75" customHeight="1"/>
    <row r="529" ht="21" customHeight="1"/>
    <row r="530" spans="4:18" ht="24.75" customHeight="1">
      <c r="D530" s="57"/>
      <c r="E530" s="64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7"/>
      <c r="Q530" s="57"/>
      <c r="R530" s="57"/>
    </row>
    <row r="531" spans="3:18" ht="12.75" customHeight="1">
      <c r="C531" s="109" t="s">
        <v>144</v>
      </c>
      <c r="D531" s="112" t="s">
        <v>145</v>
      </c>
      <c r="E531" s="91" t="s">
        <v>146</v>
      </c>
      <c r="F531" s="92"/>
      <c r="G531" s="93"/>
      <c r="H531" s="112" t="s">
        <v>147</v>
      </c>
      <c r="I531" s="104" t="s">
        <v>8</v>
      </c>
      <c r="J531" s="52"/>
      <c r="K531" s="52"/>
      <c r="L531" s="52"/>
      <c r="M531" s="52"/>
      <c r="N531" s="52"/>
      <c r="O531" s="52"/>
      <c r="P531" s="57"/>
      <c r="Q531" s="57"/>
      <c r="R531" s="57"/>
    </row>
    <row r="532" spans="3:18" ht="15">
      <c r="C532" s="110"/>
      <c r="D532" s="113"/>
      <c r="E532" s="27" t="s">
        <v>148</v>
      </c>
      <c r="F532" s="27" t="s">
        <v>149</v>
      </c>
      <c r="G532" s="27" t="s">
        <v>150</v>
      </c>
      <c r="H532" s="113"/>
      <c r="I532" s="105"/>
      <c r="J532" s="4"/>
      <c r="K532" s="4"/>
      <c r="L532" s="4"/>
      <c r="M532" s="4"/>
      <c r="N532" s="4"/>
      <c r="O532" s="4"/>
      <c r="P532" s="53"/>
      <c r="Q532" s="4"/>
      <c r="R532" s="54"/>
    </row>
    <row r="533" spans="3:18" ht="15.75">
      <c r="C533" s="111"/>
      <c r="D533" s="29">
        <f aca="true" t="shared" si="50" ref="D533:I533">E39+E92+E150+E203+E252+E307+E356+E410+E464+E513</f>
        <v>15290</v>
      </c>
      <c r="E533" s="30">
        <f t="shared" si="50"/>
        <v>494.86</v>
      </c>
      <c r="F533" s="30">
        <f t="shared" si="50"/>
        <v>524.5649999999999</v>
      </c>
      <c r="G533" s="30">
        <f t="shared" si="50"/>
        <v>1997.46</v>
      </c>
      <c r="H533" s="30">
        <f t="shared" si="50"/>
        <v>14754.69</v>
      </c>
      <c r="I533" s="29">
        <f t="shared" si="50"/>
        <v>328.99</v>
      </c>
      <c r="J533" s="4"/>
      <c r="K533" s="4"/>
      <c r="L533" s="4"/>
      <c r="M533" s="4"/>
      <c r="N533" s="4"/>
      <c r="O533" s="4"/>
      <c r="P533" s="53"/>
      <c r="Q533" s="4"/>
      <c r="R533" s="54"/>
    </row>
    <row r="534" spans="3:18" ht="15">
      <c r="C534" s="31"/>
      <c r="D534" s="32"/>
      <c r="E534" s="32"/>
      <c r="F534" s="32"/>
      <c r="G534" s="32"/>
      <c r="H534" s="32"/>
      <c r="I534" s="33"/>
      <c r="J534" s="4"/>
      <c r="K534" s="4"/>
      <c r="L534" s="4"/>
      <c r="M534" s="4"/>
      <c r="N534" s="4"/>
      <c r="O534" s="4"/>
      <c r="P534" s="53"/>
      <c r="Q534" s="4"/>
      <c r="R534" s="54"/>
    </row>
    <row r="535" spans="3:18" ht="15">
      <c r="C535" s="106"/>
      <c r="D535" s="107"/>
      <c r="E535" s="107"/>
      <c r="F535" s="107"/>
      <c r="G535" s="107"/>
      <c r="H535" s="107"/>
      <c r="I535" s="108"/>
      <c r="J535" s="4"/>
      <c r="K535" s="4"/>
      <c r="L535" s="4"/>
      <c r="M535" s="4"/>
      <c r="N535" s="4"/>
      <c r="O535" s="4"/>
      <c r="P535" s="53"/>
      <c r="Q535" s="4"/>
      <c r="R535" s="54"/>
    </row>
    <row r="536" spans="3:18" ht="15">
      <c r="C536" s="109" t="s">
        <v>151</v>
      </c>
      <c r="D536" s="112" t="s">
        <v>145</v>
      </c>
      <c r="E536" s="91" t="s">
        <v>146</v>
      </c>
      <c r="F536" s="92"/>
      <c r="G536" s="93"/>
      <c r="H536" s="112" t="s">
        <v>147</v>
      </c>
      <c r="I536" s="104" t="s">
        <v>8</v>
      </c>
      <c r="J536" s="4"/>
      <c r="K536" s="4"/>
      <c r="L536" s="4"/>
      <c r="M536" s="4"/>
      <c r="N536" s="4"/>
      <c r="O536" s="4"/>
      <c r="P536" s="53"/>
      <c r="Q536" s="4"/>
      <c r="R536" s="65"/>
    </row>
    <row r="537" spans="3:18" ht="15">
      <c r="C537" s="110"/>
      <c r="D537" s="113"/>
      <c r="E537" s="27" t="s">
        <v>148</v>
      </c>
      <c r="F537" s="27" t="s">
        <v>149</v>
      </c>
      <c r="G537" s="27" t="s">
        <v>150</v>
      </c>
      <c r="H537" s="113"/>
      <c r="I537" s="105"/>
      <c r="J537" s="4"/>
      <c r="K537" s="4"/>
      <c r="L537" s="4"/>
      <c r="M537" s="4"/>
      <c r="N537" s="4"/>
      <c r="O537" s="4"/>
      <c r="P537" s="55"/>
      <c r="Q537" s="56"/>
      <c r="R537" s="65"/>
    </row>
    <row r="538" spans="3:18" ht="15.75">
      <c r="C538" s="111"/>
      <c r="D538" s="29">
        <f>D533/10</f>
        <v>1529</v>
      </c>
      <c r="E538" s="29">
        <f>ROUNDDOWN(E533/10,0)</f>
        <v>49</v>
      </c>
      <c r="F538" s="29">
        <f>ROUNDDOWN(F533/10,0)</f>
        <v>52</v>
      </c>
      <c r="G538" s="29">
        <f>ROUNDDOWN(G533/10,0)</f>
        <v>199</v>
      </c>
      <c r="H538" s="29">
        <f>ROUNDDOWN(H533/10,0)</f>
        <v>1475</v>
      </c>
      <c r="I538" s="29">
        <f>ROUNDDOWN(I533/10,0)</f>
        <v>32</v>
      </c>
      <c r="J538" s="4"/>
      <c r="K538" s="4"/>
      <c r="L538" s="4"/>
      <c r="M538" s="4"/>
      <c r="N538" s="4"/>
      <c r="O538" s="4"/>
      <c r="P538" s="55"/>
      <c r="Q538" s="56"/>
      <c r="R538" s="65"/>
    </row>
    <row r="539" spans="3:18" ht="15">
      <c r="C539" s="34"/>
      <c r="D539" s="35"/>
      <c r="E539" s="35"/>
      <c r="F539" s="35"/>
      <c r="G539" s="35"/>
      <c r="H539" s="35"/>
      <c r="I539" s="36"/>
      <c r="J539" s="4"/>
      <c r="K539" s="4"/>
      <c r="L539" s="4"/>
      <c r="M539" s="4"/>
      <c r="N539" s="4"/>
      <c r="O539" s="4"/>
      <c r="P539" s="53"/>
      <c r="Q539" s="4"/>
      <c r="R539" s="65"/>
    </row>
    <row r="540" spans="3:18" ht="15">
      <c r="C540" s="37"/>
      <c r="D540" s="37"/>
      <c r="E540" s="37"/>
      <c r="F540" s="37"/>
      <c r="G540" s="37"/>
      <c r="H540" s="37"/>
      <c r="I540" s="37"/>
      <c r="J540" s="4"/>
      <c r="K540" s="4"/>
      <c r="L540" s="4"/>
      <c r="M540" s="4"/>
      <c r="N540" s="4"/>
      <c r="O540" s="4"/>
      <c r="P540" s="53"/>
      <c r="Q540" s="4"/>
      <c r="R540" s="54"/>
    </row>
    <row r="541" spans="3:18" ht="62.25">
      <c r="C541" s="85" t="s">
        <v>152</v>
      </c>
      <c r="D541" s="86"/>
      <c r="E541" s="91" t="s">
        <v>146</v>
      </c>
      <c r="F541" s="92"/>
      <c r="G541" s="93"/>
      <c r="H541" s="24" t="s">
        <v>147</v>
      </c>
      <c r="I541" s="25" t="s">
        <v>8</v>
      </c>
      <c r="J541" s="4"/>
      <c r="K541" s="4"/>
      <c r="L541" s="4"/>
      <c r="M541" s="4"/>
      <c r="N541" s="4"/>
      <c r="O541" s="4"/>
      <c r="P541" s="53"/>
      <c r="Q541" s="4"/>
      <c r="R541" s="54"/>
    </row>
    <row r="542" spans="3:18" ht="15">
      <c r="C542" s="87"/>
      <c r="D542" s="88"/>
      <c r="E542" s="27" t="s">
        <v>148</v>
      </c>
      <c r="F542" s="27" t="s">
        <v>149</v>
      </c>
      <c r="G542" s="27" t="s">
        <v>150</v>
      </c>
      <c r="H542" s="26"/>
      <c r="I542" s="28"/>
      <c r="J542" s="4"/>
      <c r="K542" s="4"/>
      <c r="L542" s="4"/>
      <c r="M542" s="4"/>
      <c r="N542" s="4"/>
      <c r="O542" s="4"/>
      <c r="P542" s="53"/>
      <c r="Q542" s="4"/>
      <c r="R542" s="54"/>
    </row>
    <row r="543" spans="3:18" ht="15.75">
      <c r="C543" s="89"/>
      <c r="D543" s="90"/>
      <c r="E543" s="38">
        <v>42</v>
      </c>
      <c r="F543" s="38">
        <v>47</v>
      </c>
      <c r="G543" s="38">
        <v>203</v>
      </c>
      <c r="H543" s="38">
        <v>1400</v>
      </c>
      <c r="I543" s="39">
        <v>45</v>
      </c>
      <c r="J543" s="4"/>
      <c r="K543" s="4"/>
      <c r="L543" s="4"/>
      <c r="M543" s="4"/>
      <c r="N543" s="4"/>
      <c r="O543" s="4"/>
      <c r="P543" s="53"/>
      <c r="Q543" s="4"/>
      <c r="R543" s="54"/>
    </row>
    <row r="544" spans="4:18" ht="12.75">
      <c r="D544" s="4"/>
      <c r="E544" s="6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53"/>
      <c r="Q544" s="4"/>
      <c r="R544" s="65"/>
    </row>
    <row r="545" spans="4:18" ht="12.75">
      <c r="D545" s="4"/>
      <c r="E545" s="6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53"/>
      <c r="Q545" s="4"/>
      <c r="R545" s="65"/>
    </row>
    <row r="546" spans="4:18" ht="12.75">
      <c r="D546" s="4"/>
      <c r="E546" s="5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53"/>
      <c r="Q546" s="4"/>
      <c r="R546" s="54"/>
    </row>
    <row r="547" spans="4:18" s="51" customFormat="1" ht="12.75">
      <c r="D547" s="60"/>
      <c r="E547" s="61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2"/>
      <c r="Q547" s="60"/>
      <c r="R547" s="63"/>
    </row>
    <row r="548" spans="4:18" ht="12.75">
      <c r="D548" s="4"/>
      <c r="E548" s="5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53"/>
      <c r="Q548" s="4"/>
      <c r="R548" s="54"/>
    </row>
    <row r="549" spans="4:18" ht="12.75">
      <c r="D549" s="4"/>
      <c r="E549" s="6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53"/>
      <c r="Q549" s="4"/>
      <c r="R549" s="65"/>
    </row>
    <row r="550" spans="4:18" ht="12.75">
      <c r="D550" s="4"/>
      <c r="E550" s="6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53"/>
      <c r="Q550" s="4"/>
      <c r="R550" s="65"/>
    </row>
    <row r="551" spans="4:18" ht="25.5" customHeight="1">
      <c r="D551" s="57"/>
      <c r="E551" s="5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53"/>
      <c r="Q551" s="4"/>
      <c r="R551" s="59"/>
    </row>
    <row r="552" spans="4:18" ht="12.75">
      <c r="D552" s="4"/>
      <c r="E552" s="6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53"/>
      <c r="Q552" s="4"/>
      <c r="R552" s="65"/>
    </row>
    <row r="553" spans="4:18" ht="12.75">
      <c r="D553" s="4"/>
      <c r="E553" s="6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53"/>
      <c r="Q553" s="4"/>
      <c r="R553" s="65"/>
    </row>
    <row r="554" spans="4:18" ht="12.75">
      <c r="D554" s="4"/>
      <c r="E554" s="5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53"/>
      <c r="Q554" s="4"/>
      <c r="R554" s="54"/>
    </row>
    <row r="555" spans="4:18" ht="12.75">
      <c r="D555" s="4"/>
      <c r="E555" s="5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53"/>
      <c r="Q555" s="4"/>
      <c r="R555" s="54"/>
    </row>
    <row r="556" spans="4:18" ht="12.75">
      <c r="D556" s="4"/>
      <c r="E556" s="5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53"/>
      <c r="Q556" s="4"/>
      <c r="R556" s="54"/>
    </row>
    <row r="557" spans="12:14" ht="12.75">
      <c r="L557" s="4"/>
      <c r="M557" s="60"/>
      <c r="N557" s="4"/>
    </row>
  </sheetData>
  <sheetProtection/>
  <mergeCells count="113">
    <mergeCell ref="C531:C533"/>
    <mergeCell ref="C541:D543"/>
    <mergeCell ref="E541:G541"/>
    <mergeCell ref="C535:I535"/>
    <mergeCell ref="C536:C538"/>
    <mergeCell ref="D536:D537"/>
    <mergeCell ref="E536:G536"/>
    <mergeCell ref="H536:H537"/>
    <mergeCell ref="I536:I537"/>
    <mergeCell ref="D531:D532"/>
    <mergeCell ref="E531:G531"/>
    <mergeCell ref="H531:H532"/>
    <mergeCell ref="E484:E485"/>
    <mergeCell ref="F484:H484"/>
    <mergeCell ref="I484:I485"/>
    <mergeCell ref="I531:I532"/>
    <mergeCell ref="J484:J485"/>
    <mergeCell ref="C478:D478"/>
    <mergeCell ref="C479:D479"/>
    <mergeCell ref="C484:C485"/>
    <mergeCell ref="D484:D485"/>
    <mergeCell ref="I432:I433"/>
    <mergeCell ref="J432:J433"/>
    <mergeCell ref="C476:D476"/>
    <mergeCell ref="C477:D477"/>
    <mergeCell ref="C432:C433"/>
    <mergeCell ref="D432:D433"/>
    <mergeCell ref="E432:E433"/>
    <mergeCell ref="F432:H432"/>
    <mergeCell ref="C424:D424"/>
    <mergeCell ref="C425:D425"/>
    <mergeCell ref="C426:D426"/>
    <mergeCell ref="C427:D427"/>
    <mergeCell ref="E379:E380"/>
    <mergeCell ref="F379:H379"/>
    <mergeCell ref="I379:I380"/>
    <mergeCell ref="J379:J380"/>
    <mergeCell ref="C373:D373"/>
    <mergeCell ref="C374:D374"/>
    <mergeCell ref="C379:C380"/>
    <mergeCell ref="D379:D380"/>
    <mergeCell ref="I327:I328"/>
    <mergeCell ref="J327:J328"/>
    <mergeCell ref="C371:D371"/>
    <mergeCell ref="C372:D372"/>
    <mergeCell ref="C327:C328"/>
    <mergeCell ref="D327:D328"/>
    <mergeCell ref="E327:E328"/>
    <mergeCell ref="F327:H327"/>
    <mergeCell ref="C319:D319"/>
    <mergeCell ref="C320:D320"/>
    <mergeCell ref="C321:D321"/>
    <mergeCell ref="C322:D322"/>
    <mergeCell ref="E275:E276"/>
    <mergeCell ref="F275:H275"/>
    <mergeCell ref="I275:I276"/>
    <mergeCell ref="J275:J276"/>
    <mergeCell ref="C269:D269"/>
    <mergeCell ref="C270:D270"/>
    <mergeCell ref="C275:C276"/>
    <mergeCell ref="D275:D276"/>
    <mergeCell ref="I222:I223"/>
    <mergeCell ref="J222:J223"/>
    <mergeCell ref="C267:D267"/>
    <mergeCell ref="C268:D268"/>
    <mergeCell ref="C222:C223"/>
    <mergeCell ref="D222:D223"/>
    <mergeCell ref="E222:E223"/>
    <mergeCell ref="F222:H222"/>
    <mergeCell ref="C214:D214"/>
    <mergeCell ref="C215:D215"/>
    <mergeCell ref="C216:D216"/>
    <mergeCell ref="C217:D217"/>
    <mergeCell ref="E169:E170"/>
    <mergeCell ref="F169:H169"/>
    <mergeCell ref="I169:I170"/>
    <mergeCell ref="J169:J170"/>
    <mergeCell ref="C163:D163"/>
    <mergeCell ref="C164:D164"/>
    <mergeCell ref="C169:C170"/>
    <mergeCell ref="D169:D170"/>
    <mergeCell ref="I116:I117"/>
    <mergeCell ref="J116:J117"/>
    <mergeCell ref="C161:D161"/>
    <mergeCell ref="C162:D162"/>
    <mergeCell ref="C116:C117"/>
    <mergeCell ref="D116:D117"/>
    <mergeCell ref="E116:E117"/>
    <mergeCell ref="F116:H116"/>
    <mergeCell ref="C108:D108"/>
    <mergeCell ref="C109:D109"/>
    <mergeCell ref="C110:D110"/>
    <mergeCell ref="C111:D111"/>
    <mergeCell ref="E63:E64"/>
    <mergeCell ref="F63:H63"/>
    <mergeCell ref="I63:I64"/>
    <mergeCell ref="J63:J64"/>
    <mergeCell ref="C57:D57"/>
    <mergeCell ref="C58:D58"/>
    <mergeCell ref="C63:C64"/>
    <mergeCell ref="D63:D64"/>
    <mergeCell ref="C55:D55"/>
    <mergeCell ref="C56:D56"/>
    <mergeCell ref="C10:C11"/>
    <mergeCell ref="D10:D11"/>
    <mergeCell ref="E10:E11"/>
    <mergeCell ref="F10:H10"/>
    <mergeCell ref="C2:D2"/>
    <mergeCell ref="C3:D3"/>
    <mergeCell ref="C4:D4"/>
    <mergeCell ref="C5:D5"/>
    <mergeCell ref="I10:I11"/>
    <mergeCell ref="J10:J11"/>
  </mergeCells>
  <printOptions/>
  <pageMargins left="0.75" right="0.75" top="1" bottom="1" header="0.5" footer="0.5"/>
  <pageSetup horizontalDpi="600" verticalDpi="600" orientation="landscape" paperSize="9" scale="64" r:id="rId1"/>
  <rowBreaks count="10" manualBreakCount="10">
    <brk id="54" max="9" man="1"/>
    <brk id="105" max="9" man="1"/>
    <brk id="160" max="9" man="1"/>
    <brk id="212" max="9" man="1"/>
    <brk id="265" max="9" man="1"/>
    <brk id="318" max="9" man="1"/>
    <brk id="370" max="9" man="1"/>
    <brk id="422" max="9" man="1"/>
    <brk id="475" max="9" man="1"/>
    <brk id="5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Tatiana</cp:lastModifiedBy>
  <cp:lastPrinted>2017-09-25T22:05:31Z</cp:lastPrinted>
  <dcterms:created xsi:type="dcterms:W3CDTF">1996-10-08T23:32:33Z</dcterms:created>
  <dcterms:modified xsi:type="dcterms:W3CDTF">2018-12-11T03:05:13Z</dcterms:modified>
  <cp:category/>
  <cp:version/>
  <cp:contentType/>
  <cp:contentStatus/>
</cp:coreProperties>
</file>